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af.HERMECO\Desktop\excel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31" i="3" l="1"/>
  <c r="K30" i="3"/>
  <c r="K29" i="3"/>
  <c r="K2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19%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<sst xmlns="http://schemas.openxmlformats.org/spreadsheetml/2006/main" count="84" uniqueCount="77">
  <si>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</si>
  <si>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</si>
  <si>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</si>
  <si>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</si>
  <si>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</si>
  <si>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</si>
  <si>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</si>
  <si>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</si>
  <si>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</si>
  <si>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</si>
  <si>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</si>
  <si>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</si>
  <si>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</si>
  <si>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</si>
  <si>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</si>
  <si>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</si>
  <si>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</si>
  <si>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</si>
  <si>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</si>
  <si>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</si>
  <si>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</si>
  <si>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</si>
  <si>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</si>
  <si>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</si>
  <si>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</si>
  <si>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</si>
  <si>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</si>
  <si>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</si>
  <si>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</si>
  <si>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</si>
  <si>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</si>
  <si>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</si>
  <si>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</si>
  <si>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</si>
  <si>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</si>
  <si>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</si>
  <si>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</si>
  <si>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</si>
  <si>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</si>
  <si>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</si>
  <si>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</si>
  <si>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</si>
  <si>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</si>
  <si>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</si>
  <si>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</si>
  <si>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</si>
  <si>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</si>
  <si>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</si>
  <si>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</si>
  <si>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</si>
  <si>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</si>
  <si>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</si>
  <si>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</si>
  <si>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</si>
  <si>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</si>
  <si>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</si>
  <si>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</si>
  <si>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</si>
  <si>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</si>
  <si>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</si>
  <si>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</si>
  <si>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</si>
  <si>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</si>
  <si>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</si>
  <si>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</si>
  <si>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</si>
  <si>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</si>
  <si>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</si>
  <si>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</si>
  <si>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</si>
  <si>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</si>
  <si>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</si>
  <si>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</si>
  <si>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</si>
  <si>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</si>
  <si>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</si>
  <si>
    <t>DCTO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</si>
</sst>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10" fillId="0" borderId="39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9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10" fontId="0" fillId="0" borderId="0" xfId="0" applyNumberFormat="1"/>
    <xf numFmtId="166" fontId="0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6" fontId="11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>
      <alignment horizontal="center"/>
    </xf>
    <xf numFmtId="166" fontId="11" fillId="0" borderId="44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1" t="s">
        <v>0</v>
      </c>
      <c r="B1" s="52"/>
      <c r="C1" s="53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4" t="s">
        <v>17</v>
      </c>
      <c r="B4" s="54"/>
      <c r="C4" s="54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5" t="s">
        <v>18</v>
      </c>
      <c r="B9" s="56"/>
      <c r="C9" s="57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tabSelected="1" zoomScale="73" zoomScaleNormal="73" workbookViewId="0">
      <selection activeCell="A2" sqref="A2:K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4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4" ht="33.7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4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4" ht="31.5" x14ac:dyDescent="0.5">
      <c r="A4" s="59" t="s">
        <v>72</v>
      </c>
      <c r="B4" s="59"/>
      <c r="C4" s="59"/>
      <c r="D4" s="59"/>
      <c r="E4" s="59"/>
      <c r="F4" s="59"/>
      <c r="G4" s="59"/>
      <c r="H4" s="59"/>
      <c r="I4" s="59"/>
      <c r="J4" s="59"/>
      <c r="K4" s="59"/>
      <c r="M4" t="s">
        <v>76</v>
      </c>
      <c r="N4" s="60">
        <v>0.05</v>
      </c>
    </row>
    <row r="5" spans="1:14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M5" t="s">
        <v>26</v>
      </c>
      <c r="N5" s="60">
        <v>0.19</v>
      </c>
    </row>
    <row r="6" spans="1:14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  <c r="M6" s="61" t="s">
        <v>27</v>
      </c>
      <c r="N6" s="62">
        <v>3.5000000000000003E-2</v>
      </c>
    </row>
    <row r="7" spans="1:14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F7*$N$4</f>
        <v>54780</v>
      </c>
      <c r="H7" s="26">
        <f>F7-G7</f>
        <v>1040820</v>
      </c>
      <c r="I7" s="26">
        <f>H7*$N$5</f>
        <v>197755.8</v>
      </c>
      <c r="J7" s="26">
        <f>H7*$N$6</f>
        <v>36428.700000000004</v>
      </c>
      <c r="K7" s="27">
        <f>H7-(I7+J7)</f>
        <v>806635.5</v>
      </c>
    </row>
    <row r="8" spans="1:14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31" si="0">D8*E8</f>
        <v>450880</v>
      </c>
      <c r="G8" s="26">
        <f t="shared" ref="G8:G31" si="1">F8*$N$4</f>
        <v>22544</v>
      </c>
      <c r="H8" s="26">
        <f t="shared" ref="H8:H31" si="2">F8-G8</f>
        <v>428336</v>
      </c>
      <c r="I8" s="26">
        <f t="shared" ref="I8:I27" si="3">H8*$N$5</f>
        <v>81383.839999999997</v>
      </c>
      <c r="J8" s="26">
        <f t="shared" ref="J8:J31" si="4">H8*$N$6</f>
        <v>14991.760000000002</v>
      </c>
      <c r="K8" s="27">
        <f t="shared" ref="K8:K31" si="5">H8-(I8+J8)</f>
        <v>331960.40000000002</v>
      </c>
      <c r="M8" s="11"/>
    </row>
    <row r="9" spans="1:14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3140.7</v>
      </c>
      <c r="J9" s="26">
        <f t="shared" si="4"/>
        <v>578.55000000000007</v>
      </c>
      <c r="K9" s="27">
        <f t="shared" si="5"/>
        <v>12810.75</v>
      </c>
      <c r="M9" s="11"/>
    </row>
    <row r="10" spans="1:14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32869.050000000003</v>
      </c>
      <c r="J10" s="26">
        <f t="shared" si="4"/>
        <v>6054.8250000000007</v>
      </c>
      <c r="K10" s="27">
        <f t="shared" si="5"/>
        <v>134071.125</v>
      </c>
      <c r="M10" s="11"/>
    </row>
    <row r="11" spans="1:14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24187</v>
      </c>
      <c r="J11" s="26">
        <f t="shared" si="4"/>
        <v>4455.5</v>
      </c>
      <c r="K11" s="27">
        <f t="shared" si="5"/>
        <v>98657.5</v>
      </c>
      <c r="M11" s="11"/>
    </row>
    <row r="12" spans="1:14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30818.57</v>
      </c>
      <c r="J12" s="26">
        <f t="shared" si="4"/>
        <v>5677.1050000000005</v>
      </c>
      <c r="K12" s="27">
        <f t="shared" si="5"/>
        <v>125707.325</v>
      </c>
      <c r="M12" s="11"/>
    </row>
    <row r="13" spans="1:14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3321.2</v>
      </c>
      <c r="J13" s="26">
        <f t="shared" si="4"/>
        <v>611.80000000000007</v>
      </c>
      <c r="K13" s="27">
        <f t="shared" si="5"/>
        <v>13547</v>
      </c>
    </row>
    <row r="14" spans="1:14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11913</v>
      </c>
      <c r="J14" s="26">
        <f t="shared" si="4"/>
        <v>2194.5</v>
      </c>
      <c r="K14" s="27">
        <f t="shared" si="5"/>
        <v>48592.5</v>
      </c>
    </row>
    <row r="15" spans="1:14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19494</v>
      </c>
      <c r="J15" s="26">
        <f t="shared" si="4"/>
        <v>3591.0000000000005</v>
      </c>
      <c r="K15" s="27">
        <f t="shared" si="5"/>
        <v>79515</v>
      </c>
    </row>
    <row r="16" spans="1:14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3989.05</v>
      </c>
      <c r="J16" s="26">
        <f t="shared" si="4"/>
        <v>734.82500000000005</v>
      </c>
      <c r="K16" s="27">
        <f t="shared" si="5"/>
        <v>16271.125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3610</v>
      </c>
      <c r="J17" s="26">
        <f t="shared" si="4"/>
        <v>665.00000000000011</v>
      </c>
      <c r="K17" s="27">
        <f t="shared" si="5"/>
        <v>14725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22634.7</v>
      </c>
      <c r="J18" s="26">
        <f t="shared" si="4"/>
        <v>4169.55</v>
      </c>
      <c r="K18" s="27">
        <f t="shared" si="5"/>
        <v>92325.75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2888</v>
      </c>
      <c r="J19" s="26">
        <f t="shared" si="4"/>
        <v>532</v>
      </c>
      <c r="K19" s="27">
        <f t="shared" si="5"/>
        <v>11780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37825.58</v>
      </c>
      <c r="J20" s="26">
        <f t="shared" si="4"/>
        <v>6967.8700000000008</v>
      </c>
      <c r="K20" s="27">
        <f t="shared" si="5"/>
        <v>154288.54999999999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16631.27</v>
      </c>
      <c r="J21" s="26">
        <f t="shared" si="4"/>
        <v>3063.6550000000002</v>
      </c>
      <c r="K21" s="27">
        <f t="shared" si="5"/>
        <v>67838.074999999997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225119.6</v>
      </c>
      <c r="J22" s="26">
        <f t="shared" si="4"/>
        <v>41469.4</v>
      </c>
      <c r="K22" s="27">
        <f t="shared" si="5"/>
        <v>918251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3610</v>
      </c>
      <c r="J23" s="26">
        <f t="shared" si="4"/>
        <v>665.00000000000011</v>
      </c>
      <c r="K23" s="27">
        <f t="shared" si="5"/>
        <v>14725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18974.16</v>
      </c>
      <c r="J24" s="26">
        <f t="shared" si="4"/>
        <v>3495.2400000000002</v>
      </c>
      <c r="K24" s="27">
        <f t="shared" si="5"/>
        <v>77394.600000000006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18584.28</v>
      </c>
      <c r="J25" s="26">
        <f t="shared" si="4"/>
        <v>3423.4200000000005</v>
      </c>
      <c r="K25" s="27">
        <f t="shared" si="5"/>
        <v>75804.3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7183.9</v>
      </c>
      <c r="J26" s="26">
        <f t="shared" si="4"/>
        <v>1323.3500000000001</v>
      </c>
      <c r="K26" s="27">
        <f t="shared" si="5"/>
        <v>29302.75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63">
        <f t="shared" si="3"/>
        <v>25219.46</v>
      </c>
      <c r="J27" s="63">
        <f t="shared" si="4"/>
        <v>4645.6900000000005</v>
      </c>
      <c r="K27" s="64">
        <f t="shared" si="5"/>
        <v>102868.85</v>
      </c>
    </row>
    <row r="28" spans="1:11" ht="21.75" thickBot="1" x14ac:dyDescent="0.4">
      <c r="B28" s="49"/>
      <c r="I28" s="50" t="s">
        <v>28</v>
      </c>
      <c r="J28" s="50"/>
      <c r="K28" s="65">
        <f>SUM(K7:K27)</f>
        <v>3227072.0999999996</v>
      </c>
    </row>
    <row r="29" spans="1:11" ht="21.75" thickBot="1" x14ac:dyDescent="0.4">
      <c r="I29" s="50" t="s">
        <v>73</v>
      </c>
      <c r="J29" s="50"/>
      <c r="K29" s="66">
        <f>AVERAGE(K7:K27)</f>
        <v>153670.09999999998</v>
      </c>
    </row>
    <row r="30" spans="1:11" ht="21.75" thickBot="1" x14ac:dyDescent="0.4">
      <c r="I30" s="50" t="s">
        <v>74</v>
      </c>
      <c r="J30" s="50"/>
      <c r="K30" s="66">
        <f>MAX(K7:K27)</f>
        <v>918251</v>
      </c>
    </row>
    <row r="31" spans="1:11" ht="21.75" thickBot="1" x14ac:dyDescent="0.4">
      <c r="I31" s="50" t="s">
        <v>75</v>
      </c>
      <c r="J31" s="50"/>
      <c r="K31" s="67">
        <f>MIN(K7:K27)</f>
        <v>11780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LAURA AGUDELO FERNANDEZ</cp:lastModifiedBy>
  <dcterms:created xsi:type="dcterms:W3CDTF">2012-10-24T23:46:11Z</dcterms:created>
  <dcterms:modified xsi:type="dcterms:W3CDTF">2018-10-08T17:03:21Z</dcterms:modified>
</cp:coreProperties>
</file>