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slicers/slicer2.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312A-35.312A-351\Pictures\EXCEL\"/>
    </mc:Choice>
  </mc:AlternateContent>
  <bookViews>
    <workbookView xWindow="0" yWindow="0" windowWidth="28800" windowHeight="11805" activeTab="5"/>
  </bookViews>
  <sheets>
    <sheet name="Def" sheetId="3" r:id="rId1"/>
    <sheet name="Diseño" sheetId="28" r:id="rId2"/>
    <sheet name="Segmentación de Datos" sheetId="1" r:id="rId3"/>
    <sheet name="Datos" sheetId="2" r:id="rId4"/>
    <sheet name="Tablas Dinamicas" sheetId="4" r:id="rId5"/>
    <sheet name="Dashboard" sheetId="5" r:id="rId6"/>
  </sheets>
  <externalReferences>
    <externalReference r:id="rId7"/>
  </externalReferences>
  <definedNames>
    <definedName name="SegmentaciónDeDatos_AÑO">#N/A</definedName>
    <definedName name="SegmentaciónDeDatos_AÑO1">#N/A</definedName>
    <definedName name="SegmentaciónDeDatos_MES">#N/A</definedName>
    <definedName name="SegmentaciónDeDatos_MES1">#N/A</definedName>
    <definedName name="TablaVentas">[1]!Tabla1[#Data]</definedName>
  </definedNames>
  <calcPr calcId="162913"/>
  <pivotCaches>
    <pivotCache cacheId="11" r:id="rId8"/>
    <pivotCache cacheId="25" r:id="rId9"/>
  </pivotCaches>
  <extLst>
    <ext xmlns:x14="http://schemas.microsoft.com/office/spreadsheetml/2009/9/main" uri="{BBE1A952-AA13-448e-AADC-164F8A28A991}">
      <x14:slicerCaches>
        <x14:slicerCache r:id="rId10"/>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5" l="1"/>
  <c r="F13" i="5"/>
  <c r="I12" i="5"/>
  <c r="J12" i="5"/>
  <c r="I13" i="5"/>
  <c r="J13" i="5"/>
  <c r="K12" i="5"/>
  <c r="K13" i="5"/>
  <c r="E12" i="5"/>
  <c r="F12" i="5"/>
  <c r="E10" i="5"/>
  <c r="E11" i="5"/>
  <c r="B8" i="5"/>
  <c r="I10" i="5"/>
  <c r="I11" i="5"/>
  <c r="I9" i="5"/>
  <c r="E9" i="5"/>
  <c r="J11" i="5"/>
  <c r="J10" i="5"/>
  <c r="J9" i="5"/>
  <c r="F10" i="5"/>
  <c r="F11" i="5"/>
  <c r="F9" i="5"/>
  <c r="G9" i="5" l="1"/>
  <c r="G11" i="5"/>
  <c r="G13" i="5"/>
  <c r="G10" i="5"/>
  <c r="G12" i="5"/>
  <c r="K9" i="5"/>
  <c r="K10" i="5"/>
  <c r="K11" i="5"/>
  <c r="M263" i="2"/>
  <c r="M262" i="2"/>
  <c r="M261" i="2"/>
  <c r="M260" i="2"/>
  <c r="M259" i="2"/>
  <c r="N258" i="2"/>
  <c r="M258" i="2"/>
  <c r="M257" i="2"/>
  <c r="M256" i="2"/>
  <c r="M255" i="2"/>
  <c r="M254" i="2"/>
  <c r="M253" i="2"/>
  <c r="M252" i="2"/>
  <c r="M251" i="2"/>
  <c r="N250" i="2"/>
  <c r="M250" i="2"/>
  <c r="M249" i="2"/>
  <c r="M248" i="2"/>
  <c r="M247" i="2"/>
  <c r="M246" i="2"/>
  <c r="M245" i="2"/>
  <c r="M244" i="2"/>
  <c r="M243" i="2"/>
  <c r="N242" i="2"/>
  <c r="M242" i="2"/>
  <c r="M241" i="2"/>
  <c r="M240" i="2"/>
  <c r="M239" i="2"/>
  <c r="M238" i="2"/>
  <c r="M237" i="2"/>
  <c r="M236" i="2"/>
  <c r="M235" i="2"/>
  <c r="N234" i="2"/>
  <c r="M234" i="2"/>
  <c r="M233" i="2"/>
  <c r="M232" i="2"/>
  <c r="M231" i="2"/>
  <c r="M230" i="2"/>
  <c r="M229" i="2"/>
  <c r="M228" i="2"/>
  <c r="M227" i="2"/>
  <c r="N226" i="2"/>
  <c r="M226" i="2"/>
  <c r="M225" i="2"/>
  <c r="M224" i="2"/>
  <c r="M223" i="2"/>
  <c r="M222" i="2"/>
  <c r="M221" i="2"/>
  <c r="N220" i="2"/>
  <c r="M220" i="2"/>
  <c r="M219" i="2"/>
  <c r="N218" i="2"/>
  <c r="M218" i="2"/>
  <c r="M217" i="2"/>
  <c r="M216" i="2"/>
  <c r="M215" i="2"/>
  <c r="M214" i="2"/>
  <c r="M213" i="2"/>
  <c r="N212" i="2"/>
  <c r="M212" i="2"/>
  <c r="M211" i="2"/>
  <c r="N210" i="2"/>
  <c r="M210" i="2"/>
  <c r="M209" i="2"/>
  <c r="N208" i="2"/>
  <c r="O208" i="2" s="1"/>
  <c r="P208" i="2" s="1"/>
  <c r="M208" i="2"/>
  <c r="M207" i="2"/>
  <c r="M206" i="2"/>
  <c r="O205" i="2"/>
  <c r="P205" i="2" s="1"/>
  <c r="M205" i="2"/>
  <c r="N205" i="2" s="1"/>
  <c r="N204" i="2"/>
  <c r="O204" i="2" s="1"/>
  <c r="P204" i="2" s="1"/>
  <c r="M204" i="2"/>
  <c r="M203" i="2"/>
  <c r="M202" i="2"/>
  <c r="O201" i="2"/>
  <c r="P201" i="2" s="1"/>
  <c r="M201" i="2"/>
  <c r="N201" i="2" s="1"/>
  <c r="N200" i="2"/>
  <c r="O200" i="2" s="1"/>
  <c r="P200" i="2" s="1"/>
  <c r="M200" i="2"/>
  <c r="M199" i="2"/>
  <c r="M198" i="2"/>
  <c r="O197" i="2"/>
  <c r="P197" i="2" s="1"/>
  <c r="M197" i="2"/>
  <c r="N197" i="2" s="1"/>
  <c r="N196" i="2"/>
  <c r="O196" i="2" s="1"/>
  <c r="P196" i="2" s="1"/>
  <c r="M196" i="2"/>
  <c r="M195" i="2"/>
  <c r="M194" i="2"/>
  <c r="O193" i="2"/>
  <c r="P193" i="2" s="1"/>
  <c r="M193" i="2"/>
  <c r="N193" i="2" s="1"/>
  <c r="N192" i="2"/>
  <c r="O192" i="2" s="1"/>
  <c r="P192" i="2" s="1"/>
  <c r="M192" i="2"/>
  <c r="M191" i="2"/>
  <c r="M190" i="2"/>
  <c r="O189" i="2"/>
  <c r="P189" i="2" s="1"/>
  <c r="M189" i="2"/>
  <c r="N189" i="2" s="1"/>
  <c r="N188" i="2"/>
  <c r="O188" i="2" s="1"/>
  <c r="P188" i="2" s="1"/>
  <c r="M188" i="2"/>
  <c r="M187" i="2"/>
  <c r="M186" i="2"/>
  <c r="O185" i="2"/>
  <c r="P185" i="2" s="1"/>
  <c r="M185" i="2"/>
  <c r="N185" i="2" s="1"/>
  <c r="N184" i="2"/>
  <c r="O184" i="2" s="1"/>
  <c r="P184" i="2" s="1"/>
  <c r="M184" i="2"/>
  <c r="M183" i="2"/>
  <c r="M182" i="2"/>
  <c r="O181" i="2"/>
  <c r="P181" i="2" s="1"/>
  <c r="M181" i="2"/>
  <c r="N181" i="2" s="1"/>
  <c r="N180" i="2"/>
  <c r="O180" i="2" s="1"/>
  <c r="P180" i="2" s="1"/>
  <c r="M180" i="2"/>
  <c r="M179" i="2"/>
  <c r="N178" i="2"/>
  <c r="M178" i="2"/>
  <c r="M177" i="2"/>
  <c r="N176" i="2"/>
  <c r="M176" i="2"/>
  <c r="M175" i="2"/>
  <c r="N174" i="2"/>
  <c r="M174" i="2"/>
  <c r="M173" i="2"/>
  <c r="N172" i="2"/>
  <c r="M172" i="2"/>
  <c r="M171" i="2"/>
  <c r="N170" i="2"/>
  <c r="M170" i="2"/>
  <c r="M169" i="2"/>
  <c r="N168" i="2"/>
  <c r="M168" i="2"/>
  <c r="M167" i="2"/>
  <c r="N166" i="2"/>
  <c r="M166" i="2"/>
  <c r="M165" i="2"/>
  <c r="N164" i="2"/>
  <c r="M164" i="2"/>
  <c r="M163" i="2"/>
  <c r="N162" i="2"/>
  <c r="M162" i="2"/>
  <c r="M161" i="2"/>
  <c r="N160" i="2"/>
  <c r="M160" i="2"/>
  <c r="M159" i="2"/>
  <c r="N158" i="2"/>
  <c r="M158" i="2"/>
  <c r="M157" i="2"/>
  <c r="N156" i="2"/>
  <c r="M156" i="2"/>
  <c r="M155" i="2"/>
  <c r="N154" i="2"/>
  <c r="M154" i="2"/>
  <c r="M153" i="2"/>
  <c r="N152" i="2"/>
  <c r="M152" i="2"/>
  <c r="M151" i="2"/>
  <c r="N150" i="2"/>
  <c r="M150" i="2"/>
  <c r="M149" i="2"/>
  <c r="N148" i="2"/>
  <c r="M148" i="2"/>
  <c r="M147" i="2"/>
  <c r="N146" i="2"/>
  <c r="M146" i="2"/>
  <c r="M145" i="2"/>
  <c r="N144" i="2"/>
  <c r="M144" i="2"/>
  <c r="M143" i="2"/>
  <c r="N142" i="2"/>
  <c r="M142" i="2"/>
  <c r="M141" i="2"/>
  <c r="N140" i="2"/>
  <c r="M140" i="2"/>
  <c r="M139" i="2"/>
  <c r="N138" i="2"/>
  <c r="M138" i="2"/>
  <c r="M137" i="2"/>
  <c r="O136" i="2"/>
  <c r="P136" i="2" s="1"/>
  <c r="N136" i="2"/>
  <c r="M136" i="2"/>
  <c r="N135" i="2"/>
  <c r="O135" i="2" s="1"/>
  <c r="P135" i="2" s="1"/>
  <c r="M135" i="2"/>
  <c r="M134" i="2"/>
  <c r="M133" i="2"/>
  <c r="O132" i="2"/>
  <c r="P132" i="2" s="1"/>
  <c r="N132" i="2"/>
  <c r="M132" i="2"/>
  <c r="N131" i="2"/>
  <c r="O131" i="2" s="1"/>
  <c r="P131" i="2" s="1"/>
  <c r="M131" i="2"/>
  <c r="M130" i="2"/>
  <c r="M129" i="2"/>
  <c r="O128" i="2"/>
  <c r="P128" i="2" s="1"/>
  <c r="N128" i="2"/>
  <c r="M128" i="2"/>
  <c r="N127" i="2"/>
  <c r="O127" i="2" s="1"/>
  <c r="P127" i="2" s="1"/>
  <c r="M127" i="2"/>
  <c r="M126" i="2"/>
  <c r="M125" i="2"/>
  <c r="O124" i="2"/>
  <c r="P124" i="2" s="1"/>
  <c r="N124" i="2"/>
  <c r="M124" i="2"/>
  <c r="N123" i="2"/>
  <c r="O123" i="2" s="1"/>
  <c r="P123" i="2" s="1"/>
  <c r="M123" i="2"/>
  <c r="M122" i="2"/>
  <c r="M121" i="2"/>
  <c r="O120" i="2"/>
  <c r="P120" i="2" s="1"/>
  <c r="N120" i="2"/>
  <c r="M120" i="2"/>
  <c r="O119" i="2"/>
  <c r="P119" i="2" s="1"/>
  <c r="N119" i="2"/>
  <c r="M119" i="2"/>
  <c r="O118" i="2"/>
  <c r="P118" i="2" s="1"/>
  <c r="N118" i="2"/>
  <c r="M118" i="2"/>
  <c r="O117" i="2"/>
  <c r="P117" i="2" s="1"/>
  <c r="N117" i="2"/>
  <c r="M117" i="2"/>
  <c r="O116" i="2"/>
  <c r="P116" i="2" s="1"/>
  <c r="N116" i="2"/>
  <c r="M116" i="2"/>
  <c r="O115" i="2"/>
  <c r="P115" i="2" s="1"/>
  <c r="N115" i="2"/>
  <c r="M115" i="2"/>
  <c r="O114" i="2"/>
  <c r="P114" i="2" s="1"/>
  <c r="N114" i="2"/>
  <c r="M114" i="2"/>
  <c r="O113" i="2"/>
  <c r="P113" i="2" s="1"/>
  <c r="N113" i="2"/>
  <c r="M113" i="2"/>
  <c r="O112" i="2"/>
  <c r="P112" i="2" s="1"/>
  <c r="N112" i="2"/>
  <c r="M112" i="2"/>
  <c r="O111" i="2"/>
  <c r="P111" i="2" s="1"/>
  <c r="N111" i="2"/>
  <c r="M111" i="2"/>
  <c r="O110" i="2"/>
  <c r="P110" i="2" s="1"/>
  <c r="N110" i="2"/>
  <c r="M110" i="2"/>
  <c r="O109" i="2"/>
  <c r="P109" i="2" s="1"/>
  <c r="N109" i="2"/>
  <c r="M109" i="2"/>
  <c r="O108" i="2"/>
  <c r="P108" i="2" s="1"/>
  <c r="N108" i="2"/>
  <c r="M108" i="2"/>
  <c r="O107" i="2"/>
  <c r="P107" i="2" s="1"/>
  <c r="N107" i="2"/>
  <c r="M107" i="2"/>
  <c r="O106" i="2"/>
  <c r="P106" i="2" s="1"/>
  <c r="N106" i="2"/>
  <c r="M106" i="2"/>
  <c r="O105" i="2"/>
  <c r="P105" i="2" s="1"/>
  <c r="N105" i="2"/>
  <c r="M105" i="2"/>
  <c r="O104" i="2"/>
  <c r="P104" i="2" s="1"/>
  <c r="N104" i="2"/>
  <c r="M104" i="2"/>
  <c r="O103" i="2"/>
  <c r="P103" i="2" s="1"/>
  <c r="N103" i="2"/>
  <c r="M103" i="2"/>
  <c r="O102" i="2"/>
  <c r="P102" i="2" s="1"/>
  <c r="N102" i="2"/>
  <c r="M102" i="2"/>
  <c r="O101" i="2"/>
  <c r="P101" i="2" s="1"/>
  <c r="N101" i="2"/>
  <c r="M101" i="2"/>
  <c r="O100" i="2"/>
  <c r="P100" i="2" s="1"/>
  <c r="N100" i="2"/>
  <c r="M100" i="2"/>
  <c r="O99" i="2"/>
  <c r="P99" i="2" s="1"/>
  <c r="N99" i="2"/>
  <c r="M99" i="2"/>
  <c r="O98" i="2"/>
  <c r="P98" i="2" s="1"/>
  <c r="N98" i="2"/>
  <c r="M98" i="2"/>
  <c r="O97" i="2"/>
  <c r="P97" i="2" s="1"/>
  <c r="N97" i="2"/>
  <c r="M97" i="2"/>
  <c r="O96" i="2"/>
  <c r="P96" i="2" s="1"/>
  <c r="N96" i="2"/>
  <c r="M96" i="2"/>
  <c r="O95" i="2"/>
  <c r="P95" i="2" s="1"/>
  <c r="N95" i="2"/>
  <c r="M95" i="2"/>
  <c r="O94" i="2"/>
  <c r="P94" i="2" s="1"/>
  <c r="N94" i="2"/>
  <c r="M94" i="2"/>
  <c r="O93" i="2"/>
  <c r="P93" i="2" s="1"/>
  <c r="N93" i="2"/>
  <c r="M93" i="2"/>
  <c r="O92" i="2"/>
  <c r="P92" i="2" s="1"/>
  <c r="N92" i="2"/>
  <c r="M92" i="2"/>
  <c r="O91" i="2"/>
  <c r="P91" i="2" s="1"/>
  <c r="N91" i="2"/>
  <c r="M91" i="2"/>
  <c r="O90" i="2"/>
  <c r="P90" i="2" s="1"/>
  <c r="N90" i="2"/>
  <c r="M90" i="2"/>
  <c r="O89" i="2"/>
  <c r="P89" i="2" s="1"/>
  <c r="N89" i="2"/>
  <c r="M89" i="2"/>
  <c r="O88" i="2"/>
  <c r="P88" i="2" s="1"/>
  <c r="N88" i="2"/>
  <c r="M88" i="2"/>
  <c r="O87" i="2"/>
  <c r="P87" i="2" s="1"/>
  <c r="N87" i="2"/>
  <c r="M87" i="2"/>
  <c r="O86" i="2"/>
  <c r="P86" i="2" s="1"/>
  <c r="N86" i="2"/>
  <c r="M86" i="2"/>
  <c r="O85" i="2"/>
  <c r="P85" i="2" s="1"/>
  <c r="N85" i="2"/>
  <c r="M85" i="2"/>
  <c r="O84" i="2"/>
  <c r="P84" i="2" s="1"/>
  <c r="N84" i="2"/>
  <c r="M84" i="2"/>
  <c r="O83" i="2"/>
  <c r="P83" i="2" s="1"/>
  <c r="N83" i="2"/>
  <c r="M83" i="2"/>
  <c r="O82" i="2"/>
  <c r="P82" i="2" s="1"/>
  <c r="N82" i="2"/>
  <c r="M82" i="2"/>
  <c r="O81" i="2"/>
  <c r="P81" i="2" s="1"/>
  <c r="N81" i="2"/>
  <c r="M81" i="2"/>
  <c r="O80" i="2"/>
  <c r="P80" i="2" s="1"/>
  <c r="N80" i="2"/>
  <c r="M80" i="2"/>
  <c r="O79" i="2"/>
  <c r="P79" i="2" s="1"/>
  <c r="N79" i="2"/>
  <c r="M79" i="2"/>
  <c r="O78" i="2"/>
  <c r="P78" i="2" s="1"/>
  <c r="N78" i="2"/>
  <c r="M78" i="2"/>
  <c r="O77" i="2"/>
  <c r="P77" i="2" s="1"/>
  <c r="N77" i="2"/>
  <c r="M77" i="2"/>
  <c r="O76" i="2"/>
  <c r="P76" i="2" s="1"/>
  <c r="N76" i="2"/>
  <c r="M76" i="2"/>
  <c r="O75" i="2"/>
  <c r="P75" i="2" s="1"/>
  <c r="N75" i="2"/>
  <c r="M75" i="2"/>
  <c r="O74" i="2"/>
  <c r="P74" i="2" s="1"/>
  <c r="N74" i="2"/>
  <c r="M74" i="2"/>
  <c r="O73" i="2"/>
  <c r="P73" i="2" s="1"/>
  <c r="N73" i="2"/>
  <c r="M73" i="2"/>
  <c r="O72" i="2"/>
  <c r="P72" i="2" s="1"/>
  <c r="N72" i="2"/>
  <c r="M72" i="2"/>
  <c r="O71" i="2"/>
  <c r="P71" i="2" s="1"/>
  <c r="N71" i="2"/>
  <c r="M71" i="2"/>
  <c r="O70" i="2"/>
  <c r="P70" i="2" s="1"/>
  <c r="N70" i="2"/>
  <c r="M70" i="2"/>
  <c r="O69" i="2"/>
  <c r="P69" i="2" s="1"/>
  <c r="N69" i="2"/>
  <c r="M69" i="2"/>
  <c r="O68" i="2"/>
  <c r="P68" i="2" s="1"/>
  <c r="N68" i="2"/>
  <c r="M68" i="2"/>
  <c r="O67" i="2"/>
  <c r="P67" i="2" s="1"/>
  <c r="N67" i="2"/>
  <c r="M67" i="2"/>
  <c r="O66" i="2"/>
  <c r="P66" i="2" s="1"/>
  <c r="N66" i="2"/>
  <c r="M66" i="2"/>
  <c r="O65" i="2"/>
  <c r="P65" i="2" s="1"/>
  <c r="N65" i="2"/>
  <c r="M65" i="2"/>
  <c r="O64" i="2"/>
  <c r="P64" i="2" s="1"/>
  <c r="N64" i="2"/>
  <c r="M64" i="2"/>
  <c r="O63" i="2"/>
  <c r="P63" i="2" s="1"/>
  <c r="N63" i="2"/>
  <c r="M63" i="2"/>
  <c r="O62" i="2"/>
  <c r="P62" i="2" s="1"/>
  <c r="N62" i="2"/>
  <c r="M62" i="2"/>
  <c r="O61" i="2"/>
  <c r="P61" i="2" s="1"/>
  <c r="N61" i="2"/>
  <c r="M61" i="2"/>
  <c r="O60" i="2"/>
  <c r="P60" i="2" s="1"/>
  <c r="N60" i="2"/>
  <c r="M60" i="2"/>
  <c r="O59" i="2"/>
  <c r="P59" i="2" s="1"/>
  <c r="N59" i="2"/>
  <c r="M59" i="2"/>
  <c r="O58" i="2"/>
  <c r="P58" i="2" s="1"/>
  <c r="N58" i="2"/>
  <c r="M58" i="2"/>
  <c r="O57" i="2"/>
  <c r="P57" i="2" s="1"/>
  <c r="N57" i="2"/>
  <c r="M57" i="2"/>
  <c r="O56" i="2"/>
  <c r="P56" i="2" s="1"/>
  <c r="N56" i="2"/>
  <c r="M56" i="2"/>
  <c r="O55" i="2"/>
  <c r="P55" i="2" s="1"/>
  <c r="N55" i="2"/>
  <c r="M55" i="2"/>
  <c r="O54" i="2"/>
  <c r="P54" i="2" s="1"/>
  <c r="N54" i="2"/>
  <c r="M54" i="2"/>
  <c r="O53" i="2"/>
  <c r="P53" i="2" s="1"/>
  <c r="N53" i="2"/>
  <c r="M53" i="2"/>
  <c r="O52" i="2"/>
  <c r="P52" i="2" s="1"/>
  <c r="N52" i="2"/>
  <c r="M52" i="2"/>
  <c r="O51" i="2"/>
  <c r="P51" i="2" s="1"/>
  <c r="N51" i="2"/>
  <c r="M51" i="2"/>
  <c r="O50" i="2"/>
  <c r="P50" i="2" s="1"/>
  <c r="N50" i="2"/>
  <c r="M50" i="2"/>
  <c r="O49" i="2"/>
  <c r="P49" i="2" s="1"/>
  <c r="N49" i="2"/>
  <c r="M49" i="2"/>
  <c r="O48" i="2"/>
  <c r="P48" i="2" s="1"/>
  <c r="N48" i="2"/>
  <c r="M48" i="2"/>
  <c r="O47" i="2"/>
  <c r="P47" i="2" s="1"/>
  <c r="N47" i="2"/>
  <c r="M47" i="2"/>
  <c r="O46" i="2"/>
  <c r="P46" i="2" s="1"/>
  <c r="N46" i="2"/>
  <c r="M46" i="2"/>
  <c r="O45" i="2"/>
  <c r="P45" i="2" s="1"/>
  <c r="N45" i="2"/>
  <c r="M45" i="2"/>
  <c r="O44" i="2"/>
  <c r="P44" i="2" s="1"/>
  <c r="N44" i="2"/>
  <c r="M44" i="2"/>
  <c r="O43" i="2"/>
  <c r="P43" i="2" s="1"/>
  <c r="N43" i="2"/>
  <c r="M43" i="2"/>
  <c r="O42" i="2"/>
  <c r="P42" i="2" s="1"/>
  <c r="N42" i="2"/>
  <c r="M42" i="2"/>
  <c r="O41" i="2"/>
  <c r="P41" i="2" s="1"/>
  <c r="N41" i="2"/>
  <c r="M41" i="2"/>
  <c r="O40" i="2"/>
  <c r="P40" i="2" s="1"/>
  <c r="N40" i="2"/>
  <c r="M40" i="2"/>
  <c r="O39" i="2"/>
  <c r="P39" i="2" s="1"/>
  <c r="N39" i="2"/>
  <c r="M39" i="2"/>
  <c r="O38" i="2"/>
  <c r="P38" i="2" s="1"/>
  <c r="N38" i="2"/>
  <c r="M38" i="2"/>
  <c r="O37" i="2"/>
  <c r="P37" i="2" s="1"/>
  <c r="N37" i="2"/>
  <c r="M37" i="2"/>
  <c r="O36" i="2"/>
  <c r="P36" i="2" s="1"/>
  <c r="N36" i="2"/>
  <c r="M36" i="2"/>
  <c r="O35" i="2"/>
  <c r="P35" i="2" s="1"/>
  <c r="N35" i="2"/>
  <c r="M35" i="2"/>
  <c r="O34" i="2"/>
  <c r="P34" i="2" s="1"/>
  <c r="N34" i="2"/>
  <c r="M34" i="2"/>
  <c r="O33" i="2"/>
  <c r="P33" i="2" s="1"/>
  <c r="N33" i="2"/>
  <c r="M33" i="2"/>
  <c r="O32" i="2"/>
  <c r="P32" i="2" s="1"/>
  <c r="N32" i="2"/>
  <c r="M32" i="2"/>
  <c r="O31" i="2"/>
  <c r="P31" i="2" s="1"/>
  <c r="N31" i="2"/>
  <c r="M31" i="2"/>
  <c r="O30" i="2"/>
  <c r="P30" i="2" s="1"/>
  <c r="N30" i="2"/>
  <c r="M30" i="2"/>
  <c r="O29" i="2"/>
  <c r="P29" i="2" s="1"/>
  <c r="N29" i="2"/>
  <c r="M29" i="2"/>
  <c r="O28" i="2"/>
  <c r="P28" i="2" s="1"/>
  <c r="N28" i="2"/>
  <c r="M28" i="2"/>
  <c r="O27" i="2"/>
  <c r="P27" i="2" s="1"/>
  <c r="N27" i="2"/>
  <c r="M27" i="2"/>
  <c r="O26" i="2"/>
  <c r="P26" i="2" s="1"/>
  <c r="N26" i="2"/>
  <c r="M26" i="2"/>
  <c r="O25" i="2"/>
  <c r="P25" i="2" s="1"/>
  <c r="N25" i="2"/>
  <c r="M25" i="2"/>
  <c r="O24" i="2"/>
  <c r="P24" i="2" s="1"/>
  <c r="N24" i="2"/>
  <c r="M24" i="2"/>
  <c r="O23" i="2"/>
  <c r="P23" i="2" s="1"/>
  <c r="N23" i="2"/>
  <c r="M23" i="2"/>
  <c r="O22" i="2"/>
  <c r="P22" i="2" s="1"/>
  <c r="N22" i="2"/>
  <c r="M22" i="2"/>
  <c r="O21" i="2"/>
  <c r="P21" i="2" s="1"/>
  <c r="N21" i="2"/>
  <c r="M21" i="2"/>
  <c r="O20" i="2"/>
  <c r="P20" i="2" s="1"/>
  <c r="N20" i="2"/>
  <c r="M20" i="2"/>
  <c r="O19" i="2"/>
  <c r="P19" i="2" s="1"/>
  <c r="N19" i="2"/>
  <c r="M19" i="2"/>
  <c r="O18" i="2"/>
  <c r="P18" i="2" s="1"/>
  <c r="N18" i="2"/>
  <c r="M18" i="2"/>
  <c r="O17" i="2"/>
  <c r="P17" i="2" s="1"/>
  <c r="N17" i="2"/>
  <c r="M17" i="2"/>
  <c r="O16" i="2"/>
  <c r="P16" i="2" s="1"/>
  <c r="N16" i="2"/>
  <c r="M16" i="2"/>
  <c r="O15" i="2"/>
  <c r="P15" i="2" s="1"/>
  <c r="N15" i="2"/>
  <c r="M15" i="2"/>
  <c r="N126" i="2" l="1"/>
  <c r="O126" i="2" s="1"/>
  <c r="P126" i="2" s="1"/>
  <c r="O182" i="2"/>
  <c r="P182" i="2" s="1"/>
  <c r="N182" i="2"/>
  <c r="N190" i="2"/>
  <c r="O190" i="2" s="1"/>
  <c r="P190" i="2" s="1"/>
  <c r="O198" i="2"/>
  <c r="P198" i="2" s="1"/>
  <c r="N198" i="2"/>
  <c r="N206" i="2"/>
  <c r="O206" i="2" s="1"/>
  <c r="P206" i="2" s="1"/>
  <c r="O232" i="2"/>
  <c r="P232" i="2" s="1"/>
  <c r="N232" i="2"/>
  <c r="N122" i="2"/>
  <c r="O122" i="2" s="1"/>
  <c r="P122" i="2" s="1"/>
  <c r="O133" i="2"/>
  <c r="P133" i="2" s="1"/>
  <c r="N216" i="2"/>
  <c r="O216" i="2" s="1"/>
  <c r="P216" i="2" s="1"/>
  <c r="N240" i="2"/>
  <c r="O240" i="2" s="1"/>
  <c r="P240" i="2" s="1"/>
  <c r="N134" i="2"/>
  <c r="O134" i="2" s="1"/>
  <c r="P134" i="2" s="1"/>
  <c r="O186" i="2"/>
  <c r="P186" i="2" s="1"/>
  <c r="N186" i="2"/>
  <c r="N194" i="2"/>
  <c r="O194" i="2" s="1"/>
  <c r="P194" i="2" s="1"/>
  <c r="O202" i="2"/>
  <c r="P202" i="2" s="1"/>
  <c r="N202" i="2"/>
  <c r="N248" i="2"/>
  <c r="O248" i="2" s="1"/>
  <c r="P248" i="2" s="1"/>
  <c r="N130" i="2"/>
  <c r="O130" i="2" s="1"/>
  <c r="P130" i="2" s="1"/>
  <c r="N224" i="2"/>
  <c r="O224" i="2" s="1"/>
  <c r="P224" i="2" s="1"/>
  <c r="N256" i="2"/>
  <c r="O256" i="2" s="1"/>
  <c r="P256" i="2" s="1"/>
  <c r="O214" i="2"/>
  <c r="P214" i="2" s="1"/>
  <c r="O246" i="2"/>
  <c r="P246" i="2" s="1"/>
  <c r="N121" i="2"/>
  <c r="O121" i="2" s="1"/>
  <c r="P121" i="2" s="1"/>
  <c r="N125" i="2"/>
  <c r="O125" i="2" s="1"/>
  <c r="P125" i="2" s="1"/>
  <c r="N129" i="2"/>
  <c r="O129" i="2" s="1"/>
  <c r="P129" i="2" s="1"/>
  <c r="N133" i="2"/>
  <c r="N137" i="2"/>
  <c r="O137" i="2" s="1"/>
  <c r="P137" i="2" s="1"/>
  <c r="N139" i="2"/>
  <c r="O139" i="2" s="1"/>
  <c r="P139" i="2" s="1"/>
  <c r="N141" i="2"/>
  <c r="O141" i="2" s="1"/>
  <c r="P141" i="2" s="1"/>
  <c r="N143" i="2"/>
  <c r="O143" i="2" s="1"/>
  <c r="P143" i="2" s="1"/>
  <c r="N145" i="2"/>
  <c r="O145" i="2" s="1"/>
  <c r="P145" i="2" s="1"/>
  <c r="N147" i="2"/>
  <c r="O147" i="2" s="1"/>
  <c r="P147" i="2" s="1"/>
  <c r="N149" i="2"/>
  <c r="O149" i="2" s="1"/>
  <c r="P149" i="2" s="1"/>
  <c r="N151" i="2"/>
  <c r="O151" i="2" s="1"/>
  <c r="P151" i="2" s="1"/>
  <c r="N153" i="2"/>
  <c r="O153" i="2" s="1"/>
  <c r="P153" i="2" s="1"/>
  <c r="N155" i="2"/>
  <c r="O155" i="2" s="1"/>
  <c r="P155" i="2" s="1"/>
  <c r="N157" i="2"/>
  <c r="O157" i="2" s="1"/>
  <c r="P157" i="2" s="1"/>
  <c r="N159" i="2"/>
  <c r="O159" i="2" s="1"/>
  <c r="P159" i="2" s="1"/>
  <c r="N161" i="2"/>
  <c r="O161" i="2" s="1"/>
  <c r="P161" i="2" s="1"/>
  <c r="N163" i="2"/>
  <c r="O163" i="2" s="1"/>
  <c r="P163" i="2" s="1"/>
  <c r="N165" i="2"/>
  <c r="O165" i="2" s="1"/>
  <c r="P165" i="2" s="1"/>
  <c r="N167" i="2"/>
  <c r="O167" i="2" s="1"/>
  <c r="P167" i="2" s="1"/>
  <c r="N169" i="2"/>
  <c r="O169" i="2" s="1"/>
  <c r="P169" i="2" s="1"/>
  <c r="N171" i="2"/>
  <c r="O171" i="2" s="1"/>
  <c r="P171" i="2" s="1"/>
  <c r="N173" i="2"/>
  <c r="O173" i="2" s="1"/>
  <c r="P173" i="2" s="1"/>
  <c r="N175" i="2"/>
  <c r="O175" i="2" s="1"/>
  <c r="P175" i="2" s="1"/>
  <c r="N177" i="2"/>
  <c r="O177" i="2" s="1"/>
  <c r="P177" i="2" s="1"/>
  <c r="N179" i="2"/>
  <c r="O179" i="2" s="1"/>
  <c r="P179" i="2" s="1"/>
  <c r="N183" i="2"/>
  <c r="O183" i="2" s="1"/>
  <c r="P183" i="2" s="1"/>
  <c r="N187" i="2"/>
  <c r="O187" i="2" s="1"/>
  <c r="P187" i="2" s="1"/>
  <c r="N191" i="2"/>
  <c r="O191" i="2" s="1"/>
  <c r="P191" i="2" s="1"/>
  <c r="N195" i="2"/>
  <c r="O195" i="2" s="1"/>
  <c r="P195" i="2" s="1"/>
  <c r="N199" i="2"/>
  <c r="O199" i="2" s="1"/>
  <c r="P199" i="2" s="1"/>
  <c r="N203" i="2"/>
  <c r="O203" i="2" s="1"/>
  <c r="P203" i="2" s="1"/>
  <c r="N207" i="2"/>
  <c r="O207" i="2" s="1"/>
  <c r="P207" i="2" s="1"/>
  <c r="O212" i="2"/>
  <c r="P212" i="2" s="1"/>
  <c r="N214" i="2"/>
  <c r="O220" i="2"/>
  <c r="P220" i="2" s="1"/>
  <c r="N222" i="2"/>
  <c r="O222" i="2" s="1"/>
  <c r="P222" i="2" s="1"/>
  <c r="O228" i="2"/>
  <c r="P228" i="2" s="1"/>
  <c r="N230" i="2"/>
  <c r="O230" i="2" s="1"/>
  <c r="P230" i="2" s="1"/>
  <c r="N238" i="2"/>
  <c r="O238" i="2" s="1"/>
  <c r="P238" i="2" s="1"/>
  <c r="O244" i="2"/>
  <c r="P244" i="2" s="1"/>
  <c r="N246" i="2"/>
  <c r="N254" i="2"/>
  <c r="O254" i="2" s="1"/>
  <c r="P254" i="2" s="1"/>
  <c r="O260" i="2"/>
  <c r="P260" i="2" s="1"/>
  <c r="N262" i="2"/>
  <c r="O262" i="2" s="1"/>
  <c r="P262" i="2" s="1"/>
  <c r="O138" i="2"/>
  <c r="P138" i="2" s="1"/>
  <c r="O140" i="2"/>
  <c r="P140" i="2" s="1"/>
  <c r="O142" i="2"/>
  <c r="P142" i="2" s="1"/>
  <c r="O144" i="2"/>
  <c r="P144" i="2" s="1"/>
  <c r="O146" i="2"/>
  <c r="P146" i="2" s="1"/>
  <c r="O148" i="2"/>
  <c r="P148" i="2" s="1"/>
  <c r="O150" i="2"/>
  <c r="P150" i="2" s="1"/>
  <c r="O152" i="2"/>
  <c r="P152" i="2" s="1"/>
  <c r="O154" i="2"/>
  <c r="P154" i="2" s="1"/>
  <c r="O156" i="2"/>
  <c r="P156" i="2" s="1"/>
  <c r="O158" i="2"/>
  <c r="P158" i="2" s="1"/>
  <c r="O160" i="2"/>
  <c r="P160" i="2" s="1"/>
  <c r="O162" i="2"/>
  <c r="P162" i="2" s="1"/>
  <c r="O164" i="2"/>
  <c r="P164" i="2" s="1"/>
  <c r="O166" i="2"/>
  <c r="P166" i="2" s="1"/>
  <c r="O168" i="2"/>
  <c r="P168" i="2" s="1"/>
  <c r="O170" i="2"/>
  <c r="P170" i="2" s="1"/>
  <c r="O172" i="2"/>
  <c r="P172" i="2" s="1"/>
  <c r="O174" i="2"/>
  <c r="P174" i="2" s="1"/>
  <c r="O176" i="2"/>
  <c r="P176" i="2" s="1"/>
  <c r="O178" i="2"/>
  <c r="P178" i="2" s="1"/>
  <c r="O210" i="2"/>
  <c r="P210" i="2" s="1"/>
  <c r="O218" i="2"/>
  <c r="P218" i="2" s="1"/>
  <c r="O226" i="2"/>
  <c r="P226" i="2" s="1"/>
  <c r="N228" i="2"/>
  <c r="O234" i="2"/>
  <c r="P234" i="2" s="1"/>
  <c r="N236" i="2"/>
  <c r="O236" i="2" s="1"/>
  <c r="P236" i="2" s="1"/>
  <c r="O242" i="2"/>
  <c r="P242" i="2" s="1"/>
  <c r="N244" i="2"/>
  <c r="O250" i="2"/>
  <c r="P250" i="2" s="1"/>
  <c r="N252" i="2"/>
  <c r="O252" i="2" s="1"/>
  <c r="P252" i="2" s="1"/>
  <c r="O258" i="2"/>
  <c r="P258" i="2" s="1"/>
  <c r="N260" i="2"/>
  <c r="N209" i="2"/>
  <c r="O209" i="2" s="1"/>
  <c r="P209" i="2" s="1"/>
  <c r="N211" i="2"/>
  <c r="O211" i="2" s="1"/>
  <c r="P211" i="2" s="1"/>
  <c r="N213" i="2"/>
  <c r="O213" i="2" s="1"/>
  <c r="P213" i="2" s="1"/>
  <c r="N215" i="2"/>
  <c r="O215" i="2" s="1"/>
  <c r="P215" i="2" s="1"/>
  <c r="N217" i="2"/>
  <c r="O217" i="2" s="1"/>
  <c r="P217" i="2" s="1"/>
  <c r="N219" i="2"/>
  <c r="O219" i="2" s="1"/>
  <c r="P219" i="2" s="1"/>
  <c r="N221" i="2"/>
  <c r="O221" i="2" s="1"/>
  <c r="P221" i="2" s="1"/>
  <c r="N223" i="2"/>
  <c r="O223" i="2" s="1"/>
  <c r="P223" i="2" s="1"/>
  <c r="N225" i="2"/>
  <c r="O225" i="2" s="1"/>
  <c r="P225" i="2" s="1"/>
  <c r="N227" i="2"/>
  <c r="O227" i="2" s="1"/>
  <c r="P227" i="2" s="1"/>
  <c r="N229" i="2"/>
  <c r="O229" i="2" s="1"/>
  <c r="P229" i="2" s="1"/>
  <c r="N231" i="2"/>
  <c r="O231" i="2" s="1"/>
  <c r="P231" i="2" s="1"/>
  <c r="N233" i="2"/>
  <c r="O233" i="2" s="1"/>
  <c r="P233" i="2" s="1"/>
  <c r="N235" i="2"/>
  <c r="O235" i="2" s="1"/>
  <c r="P235" i="2" s="1"/>
  <c r="N237" i="2"/>
  <c r="O237" i="2" s="1"/>
  <c r="P237" i="2" s="1"/>
  <c r="N239" i="2"/>
  <c r="O239" i="2" s="1"/>
  <c r="P239" i="2" s="1"/>
  <c r="N241" i="2"/>
  <c r="O241" i="2" s="1"/>
  <c r="P241" i="2" s="1"/>
  <c r="N243" i="2"/>
  <c r="O243" i="2" s="1"/>
  <c r="P243" i="2" s="1"/>
  <c r="N245" i="2"/>
  <c r="O245" i="2" s="1"/>
  <c r="P245" i="2" s="1"/>
  <c r="N247" i="2"/>
  <c r="O247" i="2" s="1"/>
  <c r="P247" i="2" s="1"/>
  <c r="N249" i="2"/>
  <c r="O249" i="2" s="1"/>
  <c r="P249" i="2" s="1"/>
  <c r="N251" i="2"/>
  <c r="O251" i="2" s="1"/>
  <c r="P251" i="2" s="1"/>
  <c r="N253" i="2"/>
  <c r="O253" i="2" s="1"/>
  <c r="P253" i="2" s="1"/>
  <c r="N255" i="2"/>
  <c r="O255" i="2" s="1"/>
  <c r="P255" i="2" s="1"/>
  <c r="N257" i="2"/>
  <c r="O257" i="2" s="1"/>
  <c r="P257" i="2" s="1"/>
  <c r="N259" i="2"/>
  <c r="O259" i="2" s="1"/>
  <c r="P259" i="2" s="1"/>
  <c r="N261" i="2"/>
  <c r="O261" i="2" s="1"/>
  <c r="P261" i="2" s="1"/>
  <c r="N263" i="2"/>
  <c r="O263" i="2" s="1"/>
  <c r="P263" i="2" s="1"/>
</calcChain>
</file>

<file path=xl/sharedStrings.xml><?xml version="1.0" encoding="utf-8"?>
<sst xmlns="http://schemas.openxmlformats.org/spreadsheetml/2006/main" count="1582" uniqueCount="165">
  <si>
    <t>Gráfico dinamico y segmentación de datos</t>
  </si>
  <si>
    <t>SOCIEDAD ADMINISTRADORA DE CONSORCIOS COMERCIALES</t>
  </si>
  <si>
    <t>PLANILLA DE VENTAS</t>
  </si>
  <si>
    <t>INFORMACIÓN DE LA VENTA</t>
  </si>
  <si>
    <t>INFORMACIÓN CLIENTE</t>
  </si>
  <si>
    <t>INFORMACIÓN DEL VEHICULO</t>
  </si>
  <si>
    <t>CÓDIGO SUCURSAL</t>
  </si>
  <si>
    <t>SUCURSAL</t>
  </si>
  <si>
    <t>CÓDIGO VENDEDOR</t>
  </si>
  <si>
    <t>VENDEDOR</t>
  </si>
  <si>
    <t xml:space="preserve">FACTURA </t>
  </si>
  <si>
    <t>CLIENTE</t>
  </si>
  <si>
    <t>MARCA</t>
  </si>
  <si>
    <t>COLOR</t>
  </si>
  <si>
    <t>VALOR DEL VEHICULO</t>
  </si>
  <si>
    <t>IVA</t>
  </si>
  <si>
    <t>COMISION</t>
  </si>
  <si>
    <t>SUR</t>
  </si>
  <si>
    <t>JUAN</t>
  </si>
  <si>
    <t>VELEZ TOBON JUAN ALVARO</t>
  </si>
  <si>
    <t>MAZDA</t>
  </si>
  <si>
    <t>BLANCO</t>
  </si>
  <si>
    <t>VALENCIA VALENCIA CRISTIAN</t>
  </si>
  <si>
    <t>NEGRO</t>
  </si>
  <si>
    <t>AGUIRRE  DÁVILA ANDRÉS FELIPE</t>
  </si>
  <si>
    <t>ROJO</t>
  </si>
  <si>
    <t>ANDREA</t>
  </si>
  <si>
    <t>RUA  GARCÍA LUIS ANIBAL</t>
  </si>
  <si>
    <t>PALACIOS  ÁLVAREZ JOHANN JESSID</t>
  </si>
  <si>
    <t>NORTE</t>
  </si>
  <si>
    <t>JONH</t>
  </si>
  <si>
    <t>OSORIO  RÍOS  DIANA MILENA</t>
  </si>
  <si>
    <t>JARABA  CORTÉS PAOLA MARCELA</t>
  </si>
  <si>
    <t>IDARRAGA  GÓMEZ YANIVI ANDREA</t>
  </si>
  <si>
    <t>PLATEADO</t>
  </si>
  <si>
    <t>YESSICA</t>
  </si>
  <si>
    <t>BUSTOS  RUBIANO HERNÁN DAVID</t>
  </si>
  <si>
    <t>BERRIO  GALLEGO EDWIN ARLEY</t>
  </si>
  <si>
    <t>ORIENTE</t>
  </si>
  <si>
    <t>DIEGO</t>
  </si>
  <si>
    <t>RIAZA URIEL</t>
  </si>
  <si>
    <t>BERTEL RIVAS FREDYS EDUARDO</t>
  </si>
  <si>
    <t>MARGARITA</t>
  </si>
  <si>
    <t>FRANCO FERNANDO</t>
  </si>
  <si>
    <t>MEJIA MARIA ELENA</t>
  </si>
  <si>
    <t>OCCIDENTE</t>
  </si>
  <si>
    <t>ESTEBAN</t>
  </si>
  <si>
    <t>ISAZA OCHOA HERNAN</t>
  </si>
  <si>
    <t>TORO VERONICA</t>
  </si>
  <si>
    <t>NATALY</t>
  </si>
  <si>
    <t>RESTREPO LAVERDE GABRIELA</t>
  </si>
  <si>
    <t>VALENCIA DORALBA</t>
  </si>
  <si>
    <t>CENTRO</t>
  </si>
  <si>
    <t>LUIS</t>
  </si>
  <si>
    <t>PINO MARIA TERESA</t>
  </si>
  <si>
    <t>PEREA YENNI</t>
  </si>
  <si>
    <t>CAROLINA</t>
  </si>
  <si>
    <t>RIOS VALENCIA ALEJANDRA</t>
  </si>
  <si>
    <t>CRUZ CAROLINA</t>
  </si>
  <si>
    <t>RESTREPO VALENCIA RUTT STELLA</t>
  </si>
  <si>
    <t>RENAULT</t>
  </si>
  <si>
    <t>RUA  CASTAÑO JAIME IGNACIO</t>
  </si>
  <si>
    <t>RENDON  TAMAYO ESTEBAN</t>
  </si>
  <si>
    <t>PÉREZ  QUICENO  JONATHAN ESTEVEN</t>
  </si>
  <si>
    <t>PATIÑO  BOHÓRQUEZ JOHANN ESTEBAN</t>
  </si>
  <si>
    <t>GARCÍA  RUIZ YULIETH CRISTINA</t>
  </si>
  <si>
    <t>FRANCO  CORREA  JUAN FELIPE</t>
  </si>
  <si>
    <t>BERRIO  ÁLVAREZ EDWIN EDUARDO</t>
  </si>
  <si>
    <t>BALBÍN   TEJADA HURLEY ESTEPHAN</t>
  </si>
  <si>
    <t>CARDONA JAVIER</t>
  </si>
  <si>
    <t>GUERRA PATRICIA</t>
  </si>
  <si>
    <t>VALDES FONTALVO NATALIA</t>
  </si>
  <si>
    <t>CATAÑO NATALIA</t>
  </si>
  <si>
    <t>MOSQUERA AIDIS GIOMAR</t>
  </si>
  <si>
    <t>RUIZ DUQUE JONH EDUAR</t>
  </si>
  <si>
    <t>AYALA WILSON</t>
  </si>
  <si>
    <t>VELEZ TOBON CONSUELO</t>
  </si>
  <si>
    <t>VOLSWAGUEN</t>
  </si>
  <si>
    <t>SANTOS JOHANNY</t>
  </si>
  <si>
    <t>GARCIA YOLMY</t>
  </si>
  <si>
    <t>SAVATER FERNANDO</t>
  </si>
  <si>
    <t>SOTO APARICIO FERNANDO</t>
  </si>
  <si>
    <t>RENDON TAMAYO ALVARO</t>
  </si>
  <si>
    <t>SUZUKI</t>
  </si>
  <si>
    <t>FRANCO NATALIA YURLEY</t>
  </si>
  <si>
    <t>QUINTERO  QUICENO RAUL</t>
  </si>
  <si>
    <t>QUINTERO  JARAMILLO JONH ANDERSON</t>
  </si>
  <si>
    <t>OCAMPO  OLAYA JOHANN ESTID</t>
  </si>
  <si>
    <t>MUÑOZ  MARTÍNEZ CRISTIAN CAMILO</t>
  </si>
  <si>
    <t>FLOREZ   VALENCIA DIANA MARIA</t>
  </si>
  <si>
    <t>CORREA  ECHAVARRIA JUAN PABLO</t>
  </si>
  <si>
    <t>VELASQUEZ LAVAREZ OSWALDO</t>
  </si>
  <si>
    <t>VELASQUEZ CHICA ALEXANDRA</t>
  </si>
  <si>
    <t>AGUDELO LINA MARITZA</t>
  </si>
  <si>
    <t>RENDON TAMAYO ESTEBAN</t>
  </si>
  <si>
    <t>ZAPATA JIMENEZ ELKIN ALBERTO</t>
  </si>
  <si>
    <t>ZAPARA JIMENEZ JONH MARIO</t>
  </si>
  <si>
    <t>FERNANDEZ TERESA</t>
  </si>
  <si>
    <t>CORREA ANGELA</t>
  </si>
  <si>
    <t>CARRASQUILLA TOMAS</t>
  </si>
  <si>
    <t>PAVAS JUAN PABLO</t>
  </si>
  <si>
    <t>FLOREZ RIVERA GILBERTO</t>
  </si>
  <si>
    <t>CAMACHO VÁSQUEZ CARLOS ANDRÉS</t>
  </si>
  <si>
    <t>QUICENO JOHANN ANDRÉS</t>
  </si>
  <si>
    <t>POSADA  PÉREZ  ERIKSON</t>
  </si>
  <si>
    <t>MOLINA  HENAO LILIANA MARCELA</t>
  </si>
  <si>
    <t>MEDINA NATALY</t>
  </si>
  <si>
    <t>CÓRDOBA  ESCOBAR HERNÁN DARÍO</t>
  </si>
  <si>
    <t>CEBALLOS  JARAMILLO ANDREA MARIA</t>
  </si>
  <si>
    <t>VALENCIA RESTREPO RUTT STELLA</t>
  </si>
  <si>
    <t>LONDOÑO LUISA FERNANDA</t>
  </si>
  <si>
    <t>POSADA VALLEJO ESTEFANIA</t>
  </si>
  <si>
    <t>ISAZA ERIEN</t>
  </si>
  <si>
    <t>ARIAS HERNANDO</t>
  </si>
  <si>
    <t>UMAÑA MARIA CRISTINA</t>
  </si>
  <si>
    <t>VELASQUEZ ALVAREZ OSWALDO</t>
  </si>
  <si>
    <t>RESTREPO JUAN JOSE</t>
  </si>
  <si>
    <t>MENDOZA JAIME</t>
  </si>
  <si>
    <t>TORO DUQUE HERNAN</t>
  </si>
  <si>
    <t>HERNANDEZ HERNANDO</t>
  </si>
  <si>
    <t>AÑO</t>
  </si>
  <si>
    <t>MES</t>
  </si>
  <si>
    <t>Enero</t>
  </si>
  <si>
    <t>Febrero</t>
  </si>
  <si>
    <t>Marzo</t>
  </si>
  <si>
    <t>Abril</t>
  </si>
  <si>
    <t>Mayo</t>
  </si>
  <si>
    <t>Junio</t>
  </si>
  <si>
    <t>Julio</t>
  </si>
  <si>
    <t>Agosto</t>
  </si>
  <si>
    <t>Septiembre</t>
  </si>
  <si>
    <t>Octubre</t>
  </si>
  <si>
    <t>Noviembre</t>
  </si>
  <si>
    <t>Diciembre</t>
  </si>
  <si>
    <t xml:space="preserve"> </t>
  </si>
  <si>
    <t>AUTOS DEL CAMINO</t>
  </si>
  <si>
    <t>AUDI</t>
  </si>
  <si>
    <t>BMW</t>
  </si>
  <si>
    <t>CHEVROLET</t>
  </si>
  <si>
    <t>CITROEN</t>
  </si>
  <si>
    <t>DAIHATSU</t>
  </si>
  <si>
    <t>TOYOTA</t>
  </si>
  <si>
    <t>FORD</t>
  </si>
  <si>
    <t>HONDA</t>
  </si>
  <si>
    <t>HYUNDAI</t>
  </si>
  <si>
    <t>JEEP</t>
  </si>
  <si>
    <t>KIA</t>
  </si>
  <si>
    <t>NISSAN</t>
  </si>
  <si>
    <t>MITSUBISHI</t>
  </si>
  <si>
    <t>CANTIDAD</t>
  </si>
  <si>
    <t>VALOR BRUTO</t>
  </si>
  <si>
    <t>VALOR VENTA</t>
  </si>
  <si>
    <t>Titulo</t>
  </si>
  <si>
    <t>Ventas totales</t>
  </si>
  <si>
    <t>Top 5 de vendedores</t>
  </si>
  <si>
    <t>Ventas</t>
  </si>
  <si>
    <t>Gráfico</t>
  </si>
  <si>
    <t>Dashboard o Tableros Dinámicos</t>
  </si>
  <si>
    <t xml:space="preserve"> Un Dashboard en Excel, o támbién llamado Panel de Control o Cuadro de mando. Aunque realmente lo de menos es el nombre. Lo importante es que en un Dashboard puedes plasmar indicadores de cualquier información que requieras. Para analizar estos indicadores usaremos Tablas dinámicas, Segmentación de datos y Gráficos dinámicos.</t>
  </si>
  <si>
    <t>Etiquetas de fila</t>
  </si>
  <si>
    <t>Total general</t>
  </si>
  <si>
    <t>Suma de VALOR VENTA</t>
  </si>
  <si>
    <t>Etiquetas de columna</t>
  </si>
  <si>
    <t>Top 5 de Marcas</t>
  </si>
  <si>
    <t>INFORME DE VENTAS; AUTOS DEL 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</si>
</sst>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_ * #,##0.00_ ;_ * \-#,##0.00_ ;_ * &quot;-&quot;??_ ;_ @_ "/>
    <numFmt numFmtId="165" formatCode="_ * #,##0_ ;_ * \-#,##0_ ;_ * &quot;-&quot;??_ ;_ @_ "/>
  </numFmts>
  <fonts count="12" x14ac:knownFonts="1">
    <font>
      <sz val="11"/>
      <color theme="1"/>
      <name val="Calibri"/>
      <family val="2"/>
      <scheme val="minor"/>
    </font>
    <font>
      <b/>
      <sz val="18"/>
      <color theme="1"/>
      <name val="Calibri"/>
      <family val="2"/>
      <scheme val="minor"/>
    </font>
    <font>
      <sz val="10"/>
      <name val="Arial"/>
      <family val="2"/>
    </font>
    <font>
      <b/>
      <sz val="10"/>
      <name val="Arial"/>
      <family val="2"/>
    </font>
    <font>
      <b/>
      <sz val="48"/>
      <name val="Arial"/>
      <family val="2"/>
    </font>
    <font>
      <b/>
      <sz val="10"/>
      <name val="MS Sans Serif"/>
    </font>
    <font>
      <b/>
      <i/>
      <sz val="12"/>
      <color theme="1"/>
      <name val="Calibri"/>
      <family val="2"/>
      <scheme val="minor"/>
    </font>
    <font>
      <sz val="11"/>
      <color theme="1"/>
      <name val="Calibri"/>
      <family val="2"/>
      <scheme val="minor"/>
    </font>
    <font>
      <sz val="11"/>
      <color theme="9" tint="0.39997558519241921"/>
      <name val="Playbill"/>
      <family val="5"/>
    </font>
    <font>
      <b/>
      <sz val="11"/>
      <color theme="1"/>
      <name val="Arial Black"/>
      <family val="2"/>
    </font>
    <font>
      <b/>
      <sz val="12"/>
      <color theme="1"/>
      <name val="Calibri"/>
      <family val="2"/>
      <scheme val="minor"/>
    </font>
    <font>
      <sz val="18"/>
      <color theme="1"/>
      <name val="Calibri"/>
      <family val="2"/>
      <scheme val="minor"/>
    </font>
  </fonts>
  <fills count="9">
    <fill>
      <patternFill patternType="none"/>
    </fill>
    <fill>
      <patternFill patternType="gray125"/>
    </fill>
    <fill>
      <patternFill patternType="solid">
        <fgColor theme="5" tint="0.39997558519241921"/>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9"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theme="4" tint="0.399975585192419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theme="4" tint="0.39997558519241921"/>
      </top>
      <bottom/>
      <diagonal/>
    </border>
  </borders>
  <cellStyleXfs count="5">
    <xf numFmtId="0" fontId="0" fillId="0" borderId="0"/>
    <xf numFmtId="0" fontId="2" fillId="0" borderId="0"/>
    <xf numFmtId="164" fontId="2" fillId="0" borderId="0" applyFont="0" applyFill="0" applyBorder="0" applyAlignment="0" applyProtection="0"/>
    <xf numFmtId="0" fontId="5" fillId="0" borderId="0" applyNumberFormat="0" applyFill="0" applyBorder="0" applyAlignment="0" applyProtection="0"/>
    <xf numFmtId="42" fontId="7" fillId="0" borderId="0" applyFont="0" applyFill="0" applyBorder="0" applyAlignment="0" applyProtection="0"/>
  </cellStyleXfs>
  <cellXfs count="60">
    <xf numFmtId="0" fontId="0" fillId="0" borderId="0" xfId="0"/>
    <xf numFmtId="0" fontId="3" fillId="3" borderId="0" xfId="1" applyFont="1" applyFill="1" applyAlignment="1">
      <alignment horizontal="center"/>
    </xf>
    <xf numFmtId="0" fontId="2" fillId="3" borderId="0" xfId="1" applyFill="1"/>
    <xf numFmtId="0" fontId="2" fillId="3" borderId="0" xfId="1" applyFill="1" applyAlignment="1">
      <alignment horizontal="center"/>
    </xf>
    <xf numFmtId="0" fontId="4" fillId="3" borderId="0" xfId="1" applyFont="1" applyFill="1" applyAlignment="1">
      <alignment horizontal="centerContinuous"/>
    </xf>
    <xf numFmtId="0" fontId="3" fillId="3" borderId="0" xfId="1" applyFont="1" applyFill="1" applyAlignment="1">
      <alignment horizontal="centerContinuous"/>
    </xf>
    <xf numFmtId="0" fontId="3" fillId="4" borderId="5" xfId="1" applyFont="1" applyFill="1" applyBorder="1" applyAlignment="1">
      <alignment horizontal="center" vertical="center" wrapText="1"/>
    </xf>
    <xf numFmtId="0" fontId="3" fillId="4" borderId="5" xfId="1" applyFont="1" applyFill="1" applyBorder="1" applyAlignment="1">
      <alignment horizontal="center" vertical="center"/>
    </xf>
    <xf numFmtId="165" fontId="2" fillId="5" borderId="4" xfId="2" applyNumberFormat="1" applyFont="1" applyFill="1" applyBorder="1" applyAlignment="1">
      <alignment horizontal="center"/>
    </xf>
    <xf numFmtId="0" fontId="1" fillId="0" borderId="0" xfId="0" applyFont="1"/>
    <xf numFmtId="0" fontId="3" fillId="5" borderId="6" xfId="1" applyNumberFormat="1" applyFont="1" applyFill="1" applyBorder="1" applyAlignment="1">
      <alignment horizontal="center"/>
    </xf>
    <xf numFmtId="0" fontId="2" fillId="5" borderId="6" xfId="1" applyNumberFormat="1" applyFont="1" applyFill="1" applyBorder="1" applyAlignment="1">
      <alignment horizontal="center"/>
    </xf>
    <xf numFmtId="14" fontId="2" fillId="5" borderId="6" xfId="1" applyNumberFormat="1" applyFont="1" applyFill="1" applyBorder="1" applyAlignment="1">
      <alignment horizontal="center"/>
    </xf>
    <xf numFmtId="0" fontId="2" fillId="5" borderId="6" xfId="1" applyNumberFormat="1" applyFont="1" applyFill="1" applyBorder="1" applyAlignment="1"/>
    <xf numFmtId="0" fontId="0" fillId="6" borderId="6" xfId="0" applyFont="1" applyFill="1" applyBorder="1" applyAlignment="1">
      <alignment horizontal="left"/>
    </xf>
    <xf numFmtId="165" fontId="2" fillId="5" borderId="6" xfId="2" applyNumberFormat="1" applyFont="1" applyFill="1" applyBorder="1" applyAlignment="1">
      <alignment horizontal="center"/>
    </xf>
    <xf numFmtId="165" fontId="0" fillId="6" borderId="7" xfId="0" applyNumberFormat="1" applyFont="1" applyFill="1" applyBorder="1"/>
    <xf numFmtId="0" fontId="3" fillId="5"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2" fillId="5" borderId="4" xfId="1" applyNumberFormat="1" applyFont="1" applyFill="1" applyBorder="1" applyAlignment="1">
      <alignment horizontal="center"/>
    </xf>
    <xf numFmtId="0" fontId="2" fillId="5" borderId="4" xfId="1" applyNumberFormat="1" applyFont="1" applyFill="1" applyBorder="1" applyAlignment="1"/>
    <xf numFmtId="0" fontId="0" fillId="0" borderId="4" xfId="0" applyFont="1" applyBorder="1" applyAlignment="1">
      <alignment horizontal="left"/>
    </xf>
    <xf numFmtId="165" fontId="0" fillId="0" borderId="7" xfId="0" applyNumberFormat="1" applyFont="1" applyBorder="1"/>
    <xf numFmtId="0" fontId="0" fillId="6" borderId="4" xfId="0" applyFont="1" applyFill="1" applyBorder="1" applyAlignment="1">
      <alignment horizontal="left"/>
    </xf>
    <xf numFmtId="0" fontId="3" fillId="4" borderId="8" xfId="1" applyFont="1" applyFill="1" applyBorder="1" applyAlignment="1">
      <alignment horizontal="center" vertical="center" wrapText="1"/>
    </xf>
    <xf numFmtId="0" fontId="3" fillId="4" borderId="9" xfId="1" applyFont="1" applyFill="1" applyBorder="1" applyAlignment="1">
      <alignment horizontal="center" vertical="center"/>
    </xf>
    <xf numFmtId="0" fontId="6" fillId="7" borderId="0" xfId="0" applyFont="1" applyFill="1" applyAlignment="1">
      <alignment horizontal="center"/>
    </xf>
    <xf numFmtId="0" fontId="0" fillId="7" borderId="0" xfId="0" applyFill="1"/>
    <xf numFmtId="0" fontId="0" fillId="2" borderId="0" xfId="0" applyFill="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2" borderId="0" xfId="0" applyFont="1" applyFill="1" applyAlignment="1">
      <alignment horizontal="center"/>
    </xf>
    <xf numFmtId="0" fontId="0" fillId="0" borderId="0" xfId="0" pivotButton="1"/>
    <xf numFmtId="0" fontId="0" fillId="0" borderId="0" xfId="0" applyAlignment="1">
      <alignment horizontal="left"/>
    </xf>
    <xf numFmtId="0" fontId="0" fillId="0" borderId="0" xfId="0" applyNumberFormat="1"/>
    <xf numFmtId="42" fontId="0" fillId="0" borderId="0" xfId="0" applyNumberFormat="1"/>
    <xf numFmtId="0" fontId="3" fillId="4" borderId="11" xfId="1" applyFont="1" applyFill="1" applyBorder="1" applyAlignment="1">
      <alignment horizontal="centerContinuous"/>
    </xf>
    <xf numFmtId="0" fontId="3" fillId="4" borderId="12" xfId="1" applyFont="1" applyFill="1" applyBorder="1" applyAlignment="1">
      <alignment horizontal="centerContinuous"/>
    </xf>
    <xf numFmtId="0" fontId="3" fillId="4" borderId="13" xfId="1" applyFont="1" applyFill="1" applyBorder="1" applyAlignment="1">
      <alignment horizontal="centerContinuous"/>
    </xf>
    <xf numFmtId="9" fontId="3" fillId="4" borderId="14" xfId="1" applyNumberFormat="1" applyFont="1" applyFill="1" applyBorder="1" applyAlignment="1">
      <alignment horizontal="center"/>
    </xf>
    <xf numFmtId="0" fontId="3" fillId="5" borderId="14" xfId="1" applyNumberFormat="1" applyFont="1" applyFill="1" applyBorder="1" applyAlignment="1">
      <alignment horizontal="center"/>
    </xf>
    <xf numFmtId="0" fontId="2" fillId="5" borderId="14" xfId="1" applyNumberFormat="1" applyFont="1" applyFill="1" applyBorder="1" applyAlignment="1">
      <alignment horizontal="center"/>
    </xf>
    <xf numFmtId="14" fontId="2" fillId="5" borderId="14" xfId="1" applyNumberFormat="1" applyFont="1" applyFill="1" applyBorder="1" applyAlignment="1">
      <alignment horizontal="center"/>
    </xf>
    <xf numFmtId="0" fontId="2" fillId="5" borderId="15" xfId="1" applyNumberFormat="1" applyFont="1" applyFill="1" applyBorder="1" applyAlignment="1">
      <alignment horizontal="center"/>
    </xf>
    <xf numFmtId="0" fontId="2" fillId="5" borderId="14" xfId="1" applyNumberFormat="1" applyFont="1" applyFill="1" applyBorder="1" applyAlignment="1"/>
    <xf numFmtId="0" fontId="0" fillId="6" borderId="14" xfId="0" applyFont="1" applyFill="1" applyBorder="1" applyAlignment="1">
      <alignment horizontal="left"/>
    </xf>
    <xf numFmtId="165" fontId="2" fillId="5" borderId="14" xfId="2" applyNumberFormat="1" applyFont="1" applyFill="1" applyBorder="1" applyAlignment="1">
      <alignment horizontal="center"/>
    </xf>
    <xf numFmtId="165" fontId="0" fillId="6" borderId="10" xfId="0" applyNumberFormat="1" applyFont="1" applyFill="1" applyBorder="1"/>
    <xf numFmtId="165" fontId="2" fillId="5" borderId="15" xfId="2" applyNumberFormat="1" applyFont="1" applyFill="1" applyBorder="1" applyAlignment="1">
      <alignment horizontal="center"/>
    </xf>
    <xf numFmtId="42" fontId="0" fillId="0" borderId="0" xfId="4" applyFont="1"/>
    <xf numFmtId="0" fontId="0" fillId="8" borderId="0" xfId="0" applyFill="1"/>
    <xf numFmtId="42" fontId="0" fillId="8" borderId="0" xfId="4" applyFont="1" applyFill="1"/>
    <xf numFmtId="0" fontId="8" fillId="8" borderId="0" xfId="0" applyFont="1" applyFill="1"/>
    <xf numFmtId="0" fontId="11" fillId="0" borderId="0" xfId="0" applyFont="1"/>
    <xf numFmtId="0" fontId="9" fillId="8" borderId="0" xfId="0" applyFont="1" applyFill="1"/>
    <xf numFmtId="42" fontId="9" fillId="8" borderId="0" xfId="4" applyFont="1" applyFill="1"/>
    <xf numFmtId="0" fontId="1" fillId="8" borderId="0" xfId="0" applyFont="1" applyFill="1" applyAlignment="1">
      <alignment horizontal="center"/>
    </xf>
    <xf numFmtId="0" fontId="10" fillId="8" borderId="0" xfId="0" applyFont="1" applyFill="1" applyAlignment="1">
      <alignment horizontal="center"/>
    </xf>
    <xf numFmtId="0" fontId="0" fillId="8" borderId="0" xfId="0" applyFont="1" applyFill="1"/>
  </cellXfs>
  <cellStyles count="5">
    <cellStyle name="Heading" xfId="3"/>
    <cellStyle name="Millares 2" xfId="2"/>
    <cellStyle name="Moneda [0]" xfId="4" builtinId="7"/>
    <cellStyle name="Normal" xfId="0" builtinId="0"/>
    <cellStyle name="Normal 2" xfId="1"/>
  </cellStyles>
  <dxfs count="354">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numFmt numFmtId="32" formatCode="_-&quot;$&quot;\ * #,##0_-;\-&quot;$&quot;\ * #,##0_-;_-&quot;$&quot;\ * &quot;-&quot;_-;_-@_-"/>
    </dxf>
    <dxf>
      <font>
        <b/>
        <i val="0"/>
        <strike val="0"/>
        <condense val="0"/>
        <extend val="0"/>
        <outline val="0"/>
        <shadow val="0"/>
        <u val="none"/>
        <vertAlign val="baseline"/>
        <sz val="10"/>
        <color auto="1"/>
        <name val="Arial"/>
        <scheme val="none"/>
      </font>
      <fill>
        <patternFill patternType="solid">
          <fgColor indexed="64"/>
          <bgColor indexed="4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 #,##0_ ;_ * \-#,##0_ ;_ * &quot;-&quot;??_ ;_ @_ "/>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0"/>
        <color auto="1"/>
        <name val="Arial"/>
        <scheme val="none"/>
      </font>
      <numFmt numFmtId="19" formatCode="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top style="thin">
          <color indexed="64"/>
        </top>
        <bottom style="thin">
          <color indexed="64"/>
        </bottom>
      </border>
    </dxf>
    <dxf>
      <numFmt numFmtId="32" formatCode="_-&quot;$&quot;\ * #,##0_-;\-&quot;$&quot;\ * #,##0_-;_-&quot;$&quot;\ * &quot;-&quot;_-;_-@_-"/>
    </dxf>
    <dxf>
      <numFmt numFmtId="32" formatCode="_-&quot;$&quot;\ * #,##0_-;\-&quot;$&quot;\ * #,##0_-;_-&quot;$&quot;\ * &quot;-&quot;_-;_-@_-"/>
    </dxf>
    <dxf>
      <numFmt numFmtId="32" formatCode="_-&quot;$&quot;\ * #,##0_-;\-&quot;$&quot;\ * #,##0_-;_-&quot;$&quot;\ *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07/relationships/slicerCache" Target="slicerCaches/slicerCache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07/relationships/slicerCache" Target="slicerCaches/slicerCache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pivotSource>
    <c:name>[Graficos y Tableros Dinamicos.xlsx]Segmentación de Datos!TablaDinámica1</c:name>
    <c:fmtId val="0"/>
  </c:pivotSource>
  <c:chart>
    <c:autoTitleDeleted val="0"/>
    <c:pivotFmts>
      <c:pivotFmt>
        <c:idx val="0"/>
      </c:pivotFmt>
      <c:pivotFmt>
        <c:idx val="3"/>
        <c:spPr>
          <a:ln w="34925" cap="rnd">
            <a:solidFill>
              <a:schemeClr val="accent1"/>
            </a:solidFill>
            <a:round/>
          </a:ln>
          <a:effectLst>
            <a:outerShdw blurRad="57150" dist="19050" dir="5400000" algn="ctr" rotWithShape="0">
              <a:srgbClr val="000000">
                <a:alpha val="63000"/>
              </a:srgbClr>
            </a:outerShdw>
          </a:effectLst>
        </c:spPr>
        <c:marker>
          <c:symbol val="none"/>
        </c:marker>
      </c:pivotFmt>
      <c:pivotFmt>
        <c:idx val="4"/>
        <c:spPr>
          <a:ln w="34925" cap="rnd">
            <a:solidFill>
              <a:schemeClr val="accent1"/>
            </a:solidFill>
            <a:round/>
          </a:ln>
          <a:effectLst>
            <a:outerShdw blurRad="57150" dist="19050" dir="5400000" algn="ctr" rotWithShape="0">
              <a:srgbClr val="000000">
                <a:alpha val="63000"/>
              </a:srgbClr>
            </a:outerShdw>
          </a:effectLst>
        </c:spPr>
        <c:marker>
          <c:symbol val="none"/>
        </c:marker>
      </c:pivotFmt>
      <c:pivotFmt>
        <c:idx val="5"/>
        <c:spPr>
          <a:ln w="34925" cap="rnd">
            <a:solidFill>
              <a:schemeClr val="accent1"/>
            </a:solidFill>
            <a:round/>
          </a:ln>
          <a:effectLst>
            <a:outerShdw blurRad="57150" dist="19050" dir="5400000" algn="ctr" rotWithShape="0">
              <a:srgbClr val="000000">
                <a:alpha val="63000"/>
              </a:srgbClr>
            </a:outerShdw>
          </a:effectLst>
        </c:spPr>
        <c:marker>
          <c:symbol val="none"/>
        </c:marker>
      </c:pivotFmt>
      <c:pivotFmt>
        <c:idx val="6"/>
        <c:spPr>
          <a:ln w="34925" cap="rnd">
            <a:solidFill>
              <a:schemeClr val="accent1"/>
            </a:solidFill>
            <a:round/>
          </a:ln>
          <a:effectLst>
            <a:outerShdw blurRad="57150" dist="19050" dir="5400000" algn="ctr" rotWithShape="0">
              <a:srgbClr val="000000">
                <a:alpha val="63000"/>
              </a:srgbClr>
            </a:outerShdw>
          </a:effectLst>
        </c:spPr>
        <c:marker>
          <c:symbol val="none"/>
        </c:marker>
      </c:pivotFmt>
    </c:pivotFmts>
    <c:plotArea>
      <c:layout>
        <c:manualLayout>
          <c:layoutTarget val="inner"/>
          <c:xMode val="edge"/>
          <c:yMode val="edge"/>
          <c:x val="0.12215117582663976"/>
          <c:y val="4.0348446527044293E-2"/>
          <c:w val="0.76019388279982592"/>
          <c:h val="0.87455936579289317"/>
        </c:manualLayout>
      </c:layout>
      <c:lineChart>
        <c:grouping val="standard"/>
        <c:varyColors val="0"/>
        <c:ser>
          <c:idx val="0"/>
          <c:order val="0"/>
          <c:tx>
            <c:strRef>
              <c:f>'Segmentación de Datos'!$C$4:$C$5</c:f>
              <c:strCache>
                <c:ptCount val="1"/>
                <c:pt idx="0">
                  <c:v>2015</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'Segmentación de Datos'!$B$6:$B$11</c:f>
              <c:strCache>
                <c:ptCount val="5"/>
                <c:pt idx="0">
                  <c:v>CENTRO</c:v>
                </c:pt>
                <c:pt idx="1">
                  <c:v>NORTE</c:v>
                </c:pt>
                <c:pt idx="2">
                  <c:v>OCCIDENTE</c:v>
                </c:pt>
                <c:pt idx="3">
                  <c:v>ORIENTE</c:v>
                </c:pt>
                <c:pt idx="4">
                  <c:v>SUR</c:v>
                </c:pt>
              </c:strCache>
            </c:strRef>
          </c:cat>
          <c:val>
            <c:numRef>
              <c:f>'Segmentación de Datos'!$C$6:$C$11</c:f>
              <c:numCache>
                <c:formatCode>_("$"* #,##0_);_("$"* \(#,##0\);_("$"* "-"_);_(@_)</c:formatCode>
                <c:ptCount val="5"/>
                <c:pt idx="1">
                  <c:v>165000000</c:v>
                </c:pt>
                <c:pt idx="2">
                  <c:v>138750000</c:v>
                </c:pt>
                <c:pt idx="3">
                  <c:v>112500000</c:v>
                </c:pt>
              </c:numCache>
            </c:numRef>
          </c:val>
          <c:smooth val="0"/>
          <c:extLst>
            <c:ext xmlns:c16="http://schemas.microsoft.com/office/drawing/2014/chart" uri="{C3380CC4-5D6E-409C-BE32-E72D297353CC}">
              <c16:uniqueId val="{00000000-A4C3-479C-A79D-1A4205E9C409}"/>
            </c:ext>
          </c:extLst>
        </c:ser>
        <c:ser>
          <c:idx val="1"/>
          <c:order val="1"/>
          <c:tx>
            <c:strRef>
              <c:f>'Segmentación de Datos'!$D$4:$D$5</c:f>
              <c:strCache>
                <c:ptCount val="1"/>
                <c:pt idx="0">
                  <c:v>2016</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cat>
            <c:strRef>
              <c:f>'Segmentación de Datos'!$B$6:$B$11</c:f>
              <c:strCache>
                <c:ptCount val="5"/>
                <c:pt idx="0">
                  <c:v>CENTRO</c:v>
                </c:pt>
                <c:pt idx="1">
                  <c:v>NORTE</c:v>
                </c:pt>
                <c:pt idx="2">
                  <c:v>OCCIDENTE</c:v>
                </c:pt>
                <c:pt idx="3">
                  <c:v>ORIENTE</c:v>
                </c:pt>
                <c:pt idx="4">
                  <c:v>SUR</c:v>
                </c:pt>
              </c:strCache>
            </c:strRef>
          </c:cat>
          <c:val>
            <c:numRef>
              <c:f>'Segmentación de Datos'!$D$6:$D$11</c:f>
              <c:numCache>
                <c:formatCode>_("$"* #,##0_);_("$"* \(#,##0\);_("$"* "-"_);_(@_)</c:formatCode>
                <c:ptCount val="5"/>
                <c:pt idx="0">
                  <c:v>130000000</c:v>
                </c:pt>
                <c:pt idx="1">
                  <c:v>112500000</c:v>
                </c:pt>
                <c:pt idx="4">
                  <c:v>165000000</c:v>
                </c:pt>
              </c:numCache>
            </c:numRef>
          </c:val>
          <c:smooth val="0"/>
          <c:extLst>
            <c:ext xmlns:c16="http://schemas.microsoft.com/office/drawing/2014/chart" uri="{C3380CC4-5D6E-409C-BE32-E72D297353CC}">
              <c16:uniqueId val="{00000005-A4C3-479C-A79D-1A4205E9C409}"/>
            </c:ext>
          </c:extLst>
        </c:ser>
        <c:dLbls>
          <c:showLegendKey val="0"/>
          <c:showVal val="0"/>
          <c:showCatName val="0"/>
          <c:showSerName val="0"/>
          <c:showPercent val="0"/>
          <c:showBubbleSize val="0"/>
        </c:dLbls>
        <c:smooth val="0"/>
        <c:axId val="1027253392"/>
        <c:axId val="1027250064"/>
      </c:lineChart>
      <c:catAx>
        <c:axId val="102725339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027250064"/>
        <c:crosses val="autoZero"/>
        <c:auto val="1"/>
        <c:lblAlgn val="ctr"/>
        <c:lblOffset val="100"/>
        <c:noMultiLvlLbl val="0"/>
      </c:catAx>
      <c:valAx>
        <c:axId val="1027250064"/>
        <c:scaling>
          <c:orientation val="minMax"/>
        </c:scaling>
        <c:delete val="0"/>
        <c:axPos val="l"/>
        <c:majorGridlines>
          <c:spPr>
            <a:ln w="9525" cap="flat" cmpd="sng" algn="ctr">
              <a:solidFill>
                <a:schemeClr val="lt1">
                  <a:lumMod val="95000"/>
                  <a:alpha val="10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02725339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[Graficos y Tableros Dinamicos.xlsx]Tablas Dinamicas!TablaDinámica9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VENTAS</a:t>
            </a:r>
            <a:r>
              <a:rPr lang="es-ES" baseline="0"/>
              <a:t> POR SUCURSAL</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s>
    <c:plotArea>
      <c:layout/>
      <c:barChart>
        <c:barDir val="col"/>
        <c:grouping val="clustered"/>
        <c:varyColors val="0"/>
        <c:ser>
          <c:idx val="0"/>
          <c:order val="0"/>
          <c:tx>
            <c:strRef>
              <c:f>'Tablas Dinamicas'!$M$1</c:f>
              <c:strCache>
                <c:ptCount val="1"/>
                <c:pt idx="0">
                  <c:v>Total</c:v>
                </c:pt>
              </c:strCache>
            </c:strRef>
          </c:tx>
          <c:spPr>
            <a:solidFill>
              <a:schemeClr val="accent1"/>
            </a:solidFill>
            <a:ln>
              <a:noFill/>
            </a:ln>
            <a:effectLst/>
          </c:spPr>
          <c:invertIfNegative val="0"/>
          <c:cat>
            <c:strRef>
              <c:f>'Tablas Dinamicas'!$L$2:$L$7</c:f>
              <c:strCache>
                <c:ptCount val="5"/>
                <c:pt idx="0">
                  <c:v>CENTRO</c:v>
                </c:pt>
                <c:pt idx="1">
                  <c:v>NORTE</c:v>
                </c:pt>
                <c:pt idx="2">
                  <c:v>OCCIDENTE</c:v>
                </c:pt>
                <c:pt idx="3">
                  <c:v>ORIENTE</c:v>
                </c:pt>
                <c:pt idx="4">
                  <c:v>SUR</c:v>
                </c:pt>
              </c:strCache>
            </c:strRef>
          </c:cat>
          <c:val>
            <c:numRef>
              <c:f>'Tablas Dinamicas'!$M$2:$M$7</c:f>
              <c:numCache>
                <c:formatCode>_("$"* #,##0_);_("$"* \(#,##0\);_("$"* "-"_);_(@_)</c:formatCode>
                <c:ptCount val="5"/>
                <c:pt idx="0">
                  <c:v>112500000</c:v>
                </c:pt>
                <c:pt idx="1">
                  <c:v>165000000</c:v>
                </c:pt>
                <c:pt idx="2">
                  <c:v>267500000</c:v>
                </c:pt>
                <c:pt idx="3">
                  <c:v>165000000</c:v>
                </c:pt>
                <c:pt idx="4">
                  <c:v>112500000</c:v>
                </c:pt>
              </c:numCache>
            </c:numRef>
          </c:val>
          <c:extLst>
            <c:ext xmlns:c16="http://schemas.microsoft.com/office/drawing/2014/chart" uri="{C3380CC4-5D6E-409C-BE32-E72D297353CC}">
              <c16:uniqueId val="{00000000-EB03-4E70-A46F-75C4767164FF}"/>
            </c:ext>
          </c:extLst>
        </c:ser>
        <c:dLbls>
          <c:showLegendKey val="0"/>
          <c:showVal val="0"/>
          <c:showCatName val="0"/>
          <c:showSerName val="0"/>
          <c:showPercent val="0"/>
          <c:showBubbleSize val="0"/>
        </c:dLbls>
        <c:gapWidth val="219"/>
        <c:overlap val="-27"/>
        <c:axId val="1346363792"/>
        <c:axId val="1346361712"/>
      </c:barChart>
      <c:catAx>
        <c:axId val="1346363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46361712"/>
        <c:crosses val="autoZero"/>
        <c:auto val="1"/>
        <c:lblAlgn val="ctr"/>
        <c:lblOffset val="100"/>
        <c:noMultiLvlLbl val="0"/>
      </c:catAx>
      <c:valAx>
        <c:axId val="13463617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34636379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8"/>
    </mc:Choice>
    <mc:Fallback>
      <c:style val="8"/>
    </mc:Fallback>
  </mc:AlternateContent>
  <c:pivotSource>
    <c:name>[Graficos y Tableros Dinamicos.xlsx]Tablas Dinamicas!TablaDinámica8</c:name>
    <c:fmtId val="6"/>
  </c:pivotSource>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t>TOTAL</a:t>
            </a:r>
            <a:r>
              <a:rPr lang="en-US" baseline="0"/>
              <a:t> VENTAS POR MARCA.</a:t>
            </a:r>
            <a:endParaRPr lang="en-US"/>
          </a:p>
        </c:rich>
      </c:tx>
      <c:layout/>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ES"/>
        </a:p>
      </c:txPr>
    </c:title>
    <c:autoTitleDeleted val="0"/>
    <c:pivotFmts>
      <c:pivotFmt>
        <c:idx val="0"/>
      </c:pivotFmt>
      <c:pivotFmt>
        <c:idx val="1"/>
      </c:pivotFmt>
      <c:pivotFmt>
        <c:idx val="2"/>
      </c:pivotFmt>
      <c:pivotFmt>
        <c:idx val="3"/>
      </c:pivotFmt>
      <c:pivotFmt>
        <c:idx val="4"/>
        <c:spPr>
          <a:ln w="22225" cap="rnd">
            <a:solidFill>
              <a:schemeClr val="accent6"/>
            </a:solidFill>
            <a:round/>
          </a:ln>
          <a:effectLst/>
        </c:spPr>
        <c:marker>
          <c:symbol val="circle"/>
          <c:size val="6"/>
          <c:spPr>
            <a:solidFill>
              <a:schemeClr val="lt1"/>
            </a:solidFill>
            <a:ln w="15875">
              <a:solidFill>
                <a:schemeClr val="accent6"/>
              </a:solidFill>
              <a:round/>
            </a:ln>
            <a:effectLst/>
          </c:spPr>
        </c:marker>
      </c:pivotFmt>
    </c:pivotFmts>
    <c:plotArea>
      <c:layout/>
      <c:lineChart>
        <c:grouping val="standard"/>
        <c:varyColors val="0"/>
        <c:ser>
          <c:idx val="0"/>
          <c:order val="0"/>
          <c:tx>
            <c:strRef>
              <c:f>'Tablas Dinamicas'!$J$1</c:f>
              <c:strCache>
                <c:ptCount val="1"/>
                <c:pt idx="0">
                  <c:v>Total</c:v>
                </c:pt>
              </c:strCache>
            </c:strRef>
          </c:tx>
          <c:spPr>
            <a:ln w="22225" cap="rnd">
              <a:solidFill>
                <a:schemeClr val="accent6"/>
              </a:solidFill>
              <a:round/>
            </a:ln>
            <a:effectLst/>
          </c:spPr>
          <c:marker>
            <c:symbol val="circle"/>
            <c:size val="6"/>
            <c:spPr>
              <a:solidFill>
                <a:schemeClr val="lt1"/>
              </a:solidFill>
              <a:ln w="15875">
                <a:solidFill>
                  <a:schemeClr val="accent6"/>
                </a:solidFill>
                <a:round/>
              </a:ln>
              <a:effectLst/>
            </c:spPr>
          </c:marker>
          <c:cat>
            <c:strRef>
              <c:f>'Tablas Dinamicas'!$I$2:$I$8</c:f>
              <c:strCache>
                <c:ptCount val="6"/>
                <c:pt idx="0">
                  <c:v>CITROEN</c:v>
                </c:pt>
                <c:pt idx="1">
                  <c:v>DAIHATSU</c:v>
                </c:pt>
                <c:pt idx="2">
                  <c:v>HONDA</c:v>
                </c:pt>
                <c:pt idx="3">
                  <c:v>HYUNDAI</c:v>
                </c:pt>
                <c:pt idx="4">
                  <c:v>MITSUBISHI</c:v>
                </c:pt>
                <c:pt idx="5">
                  <c:v>VOLSWAGUEN</c:v>
                </c:pt>
              </c:strCache>
            </c:strRef>
          </c:cat>
          <c:val>
            <c:numRef>
              <c:f>'Tablas Dinamicas'!$J$2:$J$8</c:f>
              <c:numCache>
                <c:formatCode>General</c:formatCode>
                <c:ptCount val="6"/>
                <c:pt idx="0">
                  <c:v>112500000</c:v>
                </c:pt>
                <c:pt idx="1">
                  <c:v>138750000</c:v>
                </c:pt>
                <c:pt idx="2">
                  <c:v>165000000</c:v>
                </c:pt>
                <c:pt idx="3">
                  <c:v>112500000</c:v>
                </c:pt>
                <c:pt idx="4">
                  <c:v>165000000</c:v>
                </c:pt>
                <c:pt idx="5">
                  <c:v>128750000</c:v>
                </c:pt>
              </c:numCache>
            </c:numRef>
          </c:val>
          <c:smooth val="0"/>
          <c:extLst>
            <c:ext xmlns:c16="http://schemas.microsoft.com/office/drawing/2014/chart" uri="{C3380CC4-5D6E-409C-BE32-E72D297353CC}">
              <c16:uniqueId val="{00000000-7389-4CCE-A6CC-CC8AB754E21A}"/>
            </c:ext>
          </c:extLst>
        </c:ser>
        <c:dLbls>
          <c:showLegendKey val="0"/>
          <c:showVal val="0"/>
          <c:showCatName val="0"/>
          <c:showSerName val="0"/>
          <c:showPercent val="0"/>
          <c:showBubbleSize val="0"/>
        </c:dLbls>
        <c:marker val="1"/>
        <c:smooth val="0"/>
        <c:axId val="1221104128"/>
        <c:axId val="1221110784"/>
      </c:lineChart>
      <c:catAx>
        <c:axId val="1221104128"/>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ES"/>
          </a:p>
        </c:txPr>
        <c:crossAx val="1221110784"/>
        <c:crosses val="autoZero"/>
        <c:auto val="1"/>
        <c:lblAlgn val="ctr"/>
        <c:lblOffset val="100"/>
        <c:noMultiLvlLbl val="0"/>
      </c:catAx>
      <c:valAx>
        <c:axId val="1221110784"/>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crossAx val="1221104128"/>
        <c:crosses val="autoZero"/>
        <c:crossBetween val="between"/>
      </c:valAx>
      <c:spPr>
        <a:pattFill prst="ltDnDiag">
          <a:fgClr>
            <a:schemeClr val="dk1">
              <a:lumMod val="15000"/>
              <a:lumOff val="85000"/>
            </a:schemeClr>
          </a:fgClr>
          <a:bgClr>
            <a:schemeClr val="lt1"/>
          </a:bgClr>
        </a:patt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8"/>
    </mc:Choice>
    <mc:Fallback>
      <c:style val="8"/>
    </mc:Fallback>
  </mc:AlternateContent>
  <c:pivotSource>
    <c:name>[Graficos y Tableros Dinamicos.xlsx]Tablas Dinamicas!TablaDinámica9</c:name>
    <c:fmtId val="2"/>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VENTAS POR SUCURSAL</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S"/>
        </a:p>
      </c:txPr>
    </c:title>
    <c:autoTitleDeleted val="0"/>
    <c:pivotFmts>
      <c:pivotFmt>
        <c:idx val="0"/>
      </c:pivotFmt>
      <c:pivotFmt>
        <c:idx val="1"/>
      </c:pivotFmt>
      <c:pivotFmt>
        <c:idx val="2"/>
      </c:pivotFmt>
      <c:pivotFmt>
        <c:idx val="4"/>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7"/>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8"/>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
        <c:idx val="9"/>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pivotFmt>
    </c:pivotFmts>
    <c:plotArea>
      <c:layout/>
      <c:barChart>
        <c:barDir val="col"/>
        <c:grouping val="clustered"/>
        <c:varyColors val="0"/>
        <c:ser>
          <c:idx val="0"/>
          <c:order val="0"/>
          <c:tx>
            <c:strRef>
              <c:f>'Tablas Dinamicas'!$M$1</c:f>
              <c:strCache>
                <c:ptCount val="1"/>
                <c:pt idx="0">
                  <c:v>Total</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'Tablas Dinamicas'!$L$2:$L$7</c:f>
              <c:strCache>
                <c:ptCount val="5"/>
                <c:pt idx="0">
                  <c:v>CENTRO</c:v>
                </c:pt>
                <c:pt idx="1">
                  <c:v>NORTE</c:v>
                </c:pt>
                <c:pt idx="2">
                  <c:v>OCCIDENTE</c:v>
                </c:pt>
                <c:pt idx="3">
                  <c:v>ORIENTE</c:v>
                </c:pt>
                <c:pt idx="4">
                  <c:v>SUR</c:v>
                </c:pt>
              </c:strCache>
            </c:strRef>
          </c:cat>
          <c:val>
            <c:numRef>
              <c:f>'Tablas Dinamicas'!$M$2:$M$7</c:f>
              <c:numCache>
                <c:formatCode>_("$"* #,##0_);_("$"* \(#,##0\);_("$"* "-"_);_(@_)</c:formatCode>
                <c:ptCount val="5"/>
                <c:pt idx="0">
                  <c:v>112500000</c:v>
                </c:pt>
                <c:pt idx="1">
                  <c:v>165000000</c:v>
                </c:pt>
                <c:pt idx="2">
                  <c:v>267500000</c:v>
                </c:pt>
                <c:pt idx="3">
                  <c:v>165000000</c:v>
                </c:pt>
                <c:pt idx="4">
                  <c:v>112500000</c:v>
                </c:pt>
              </c:numCache>
            </c:numRef>
          </c:val>
          <c:extLst>
            <c:ext xmlns:c16="http://schemas.microsoft.com/office/drawing/2014/chart" uri="{C3380CC4-5D6E-409C-BE32-E72D297353CC}">
              <c16:uniqueId val="{00000000-5587-4107-A8B7-D56151A16A9A}"/>
            </c:ext>
          </c:extLst>
        </c:ser>
        <c:dLbls>
          <c:showLegendKey val="0"/>
          <c:showVal val="0"/>
          <c:showCatName val="0"/>
          <c:showSerName val="0"/>
          <c:showPercent val="0"/>
          <c:showBubbleSize val="0"/>
        </c:dLbls>
        <c:gapWidth val="100"/>
        <c:overlap val="-24"/>
        <c:axId val="1346363792"/>
        <c:axId val="1346361712"/>
      </c:barChart>
      <c:catAx>
        <c:axId val="134636379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346361712"/>
        <c:crosses val="autoZero"/>
        <c:auto val="1"/>
        <c:lblAlgn val="ctr"/>
        <c:lblOffset val="100"/>
        <c:noMultiLvlLbl val="0"/>
      </c:catAx>
      <c:valAx>
        <c:axId val="1346361712"/>
        <c:scaling>
          <c:orientation val="minMax"/>
        </c:scaling>
        <c:delete val="0"/>
        <c:axPos val="l"/>
        <c:majorGridlines>
          <c:spPr>
            <a:ln w="9525" cap="flat" cmpd="sng" algn="ctr">
              <a:solidFill>
                <a:schemeClr val="lt1">
                  <a:lumMod val="95000"/>
                  <a:alpha val="10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34636379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5</xdr:col>
      <xdr:colOff>75809</xdr:colOff>
      <xdr:row>29</xdr:row>
      <xdr:rowOff>142429</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2200275"/>
          <a:ext cx="3123809" cy="3571429"/>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xdr:row>
      <xdr:rowOff>38100</xdr:rowOff>
    </xdr:from>
    <xdr:to>
      <xdr:col>0</xdr:col>
      <xdr:colOff>1304925</xdr:colOff>
      <xdr:row>6</xdr:row>
      <xdr:rowOff>104775</xdr:rowOff>
    </xdr:to>
    <xdr:sp macro="" textlink="">
      <xdr:nvSpPr>
        <xdr:cNvPr id="2" name="Rectángulo 1"/>
        <xdr:cNvSpPr/>
      </xdr:nvSpPr>
      <xdr:spPr>
        <a:xfrm>
          <a:off x="104775" y="228600"/>
          <a:ext cx="1200150" cy="101917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Años</a:t>
          </a:r>
        </a:p>
      </xdr:txBody>
    </xdr:sp>
    <xdr:clientData/>
  </xdr:twoCellAnchor>
  <xdr:twoCellAnchor>
    <xdr:from>
      <xdr:col>1</xdr:col>
      <xdr:colOff>19050</xdr:colOff>
      <xdr:row>3</xdr:row>
      <xdr:rowOff>104775</xdr:rowOff>
    </xdr:from>
    <xdr:to>
      <xdr:col>10</xdr:col>
      <xdr:colOff>809625</xdr:colOff>
      <xdr:row>6</xdr:row>
      <xdr:rowOff>28575</xdr:rowOff>
    </xdr:to>
    <xdr:sp macro="" textlink="">
      <xdr:nvSpPr>
        <xdr:cNvPr id="3" name="Rectángulo 2"/>
        <xdr:cNvSpPr/>
      </xdr:nvSpPr>
      <xdr:spPr>
        <a:xfrm>
          <a:off x="1438275" y="676275"/>
          <a:ext cx="10077450" cy="495300"/>
        </a:xfrm>
        <a:prstGeom prst="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rPr>
            <a:t>Meses</a:t>
          </a:r>
        </a:p>
      </xdr:txBody>
    </xdr:sp>
    <xdr:clientData/>
  </xdr:twoCellAnchor>
  <xdr:twoCellAnchor>
    <xdr:from>
      <xdr:col>0</xdr:col>
      <xdr:colOff>47626</xdr:colOff>
      <xdr:row>8</xdr:row>
      <xdr:rowOff>66675</xdr:rowOff>
    </xdr:from>
    <xdr:to>
      <xdr:col>3</xdr:col>
      <xdr:colOff>781050</xdr:colOff>
      <xdr:row>23</xdr:row>
      <xdr:rowOff>11075</xdr:rowOff>
    </xdr:to>
    <xdr:sp macro="" textlink="">
      <xdr:nvSpPr>
        <xdr:cNvPr id="4" name="Rectángulo redondeado 3"/>
        <xdr:cNvSpPr/>
      </xdr:nvSpPr>
      <xdr:spPr>
        <a:xfrm>
          <a:off x="47626" y="1600200"/>
          <a:ext cx="4486274" cy="2801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s-CO" sz="1100"/>
            <a:t>Grafico</a:t>
          </a:r>
          <a:r>
            <a:rPr lang="es-CO" sz="1100" baseline="0"/>
            <a:t> Ventas por sucursal</a:t>
          </a:r>
        </a:p>
        <a:p>
          <a:pPr algn="l"/>
          <a:r>
            <a:rPr lang="es-CO" sz="1100" baseline="0"/>
            <a:t>De barras</a:t>
          </a:r>
          <a:endParaRPr lang="es-CO" sz="1100"/>
        </a:p>
      </xdr:txBody>
    </xdr:sp>
    <xdr:clientData/>
  </xdr:twoCellAnchor>
  <xdr:twoCellAnchor>
    <xdr:from>
      <xdr:col>4</xdr:col>
      <xdr:colOff>33226</xdr:colOff>
      <xdr:row>10</xdr:row>
      <xdr:rowOff>177210</xdr:rowOff>
    </xdr:from>
    <xdr:to>
      <xdr:col>11</xdr:col>
      <xdr:colOff>44302</xdr:colOff>
      <xdr:row>21</xdr:row>
      <xdr:rowOff>132907</xdr:rowOff>
    </xdr:to>
    <xdr:sp macro="" textlink="">
      <xdr:nvSpPr>
        <xdr:cNvPr id="5" name="Rectángulo 4"/>
        <xdr:cNvSpPr/>
      </xdr:nvSpPr>
      <xdr:spPr>
        <a:xfrm>
          <a:off x="4624276" y="2091735"/>
          <a:ext cx="6964326" cy="205119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Ventas  Por marca</a:t>
          </a:r>
        </a:p>
        <a:p>
          <a:pPr algn="l"/>
          <a:r>
            <a:rPr lang="es-CO" sz="1100">
              <a:solidFill>
                <a:sysClr val="windowText" lastClr="000000"/>
              </a:solidFill>
            </a:rPr>
            <a:t>Lineal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742950</xdr:colOff>
      <xdr:row>12</xdr:row>
      <xdr:rowOff>23811</xdr:rowOff>
    </xdr:from>
    <xdr:to>
      <xdr:col>6</xdr:col>
      <xdr:colOff>257175</xdr:colOff>
      <xdr:row>31</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19050</xdr:colOff>
      <xdr:row>7</xdr:row>
      <xdr:rowOff>180975</xdr:rowOff>
    </xdr:from>
    <xdr:to>
      <xdr:col>9</xdr:col>
      <xdr:colOff>323850</xdr:colOff>
      <xdr:row>21</xdr:row>
      <xdr:rowOff>38100</xdr:rowOff>
    </xdr:to>
    <mc:AlternateContent xmlns:mc="http://schemas.openxmlformats.org/markup-compatibility/2006">
      <mc:Choice xmlns:a14="http://schemas.microsoft.com/office/drawing/2010/main" Requires="a14">
        <xdr:graphicFrame macro="">
          <xdr:nvGraphicFramePr>
            <xdr:cNvPr id="5" name="MES"/>
            <xdr:cNvGraphicFramePr/>
          </xdr:nvGraphicFramePr>
          <xdr:xfrm>
            <a:off x="0" y="0"/>
            <a:ext cx="0" cy="0"/>
          </xdr:xfrm>
          <a:graphic>
            <a:graphicData uri="http://schemas.microsoft.com/office/drawing/2010/slicer">
              <sle:slicer xmlns:sle="http://schemas.microsoft.com/office/drawing/2010/slicer" name="MES"/>
            </a:graphicData>
          </a:graphic>
        </xdr:graphicFrame>
      </mc:Choice>
      <mc:Fallback>
        <xdr:sp macro="" textlink="">
          <xdr:nvSpPr>
            <xdr:cNvPr id="0" name=""/>
            <xdr:cNvSpPr>
              <a:spLocks noTextEdit="1"/>
            </xdr:cNvSpPr>
          </xdr:nvSpPr>
          <xdr:spPr>
            <a:xfrm>
              <a:off x="7191375" y="1619250"/>
              <a:ext cx="1828800" cy="2524125"/>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7</xdr:col>
      <xdr:colOff>38100</xdr:colOff>
      <xdr:row>2</xdr:row>
      <xdr:rowOff>161926</xdr:rowOff>
    </xdr:from>
    <xdr:to>
      <xdr:col>9</xdr:col>
      <xdr:colOff>381000</xdr:colOff>
      <xdr:row>7</xdr:row>
      <xdr:rowOff>161926</xdr:rowOff>
    </xdr:to>
    <mc:AlternateContent xmlns:mc="http://schemas.openxmlformats.org/markup-compatibility/2006">
      <mc:Choice xmlns:a14="http://schemas.microsoft.com/office/drawing/2010/main" Requires="a14">
        <xdr:graphicFrame macro="">
          <xdr:nvGraphicFramePr>
            <xdr:cNvPr id="6" name="AÑO"/>
            <xdr:cNvGraphicFramePr/>
          </xdr:nvGraphicFramePr>
          <xdr:xfrm>
            <a:off x="0" y="0"/>
            <a:ext cx="0" cy="0"/>
          </xdr:xfrm>
          <a:graphic>
            <a:graphicData uri="http://schemas.microsoft.com/office/drawing/2010/slicer">
              <sle:slicer xmlns:sle="http://schemas.microsoft.com/office/drawing/2010/slicer" name="AÑO"/>
            </a:graphicData>
          </a:graphic>
        </xdr:graphicFrame>
      </mc:Choice>
      <mc:Fallback>
        <xdr:sp macro="" textlink="">
          <xdr:nvSpPr>
            <xdr:cNvPr id="0" name=""/>
            <xdr:cNvSpPr>
              <a:spLocks noTextEdit="1"/>
            </xdr:cNvSpPr>
          </xdr:nvSpPr>
          <xdr:spPr>
            <a:xfrm>
              <a:off x="7210425" y="647701"/>
              <a:ext cx="1866900" cy="952500"/>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10</xdr:col>
      <xdr:colOff>723900</xdr:colOff>
      <xdr:row>9</xdr:row>
      <xdr:rowOff>23812</xdr:rowOff>
    </xdr:from>
    <xdr:to>
      <xdr:col>15</xdr:col>
      <xdr:colOff>390525</xdr:colOff>
      <xdr:row>23</xdr:row>
      <xdr:rowOff>100012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190500</xdr:colOff>
      <xdr:row>14</xdr:row>
      <xdr:rowOff>152400</xdr:rowOff>
    </xdr:from>
    <xdr:to>
      <xdr:col>10</xdr:col>
      <xdr:colOff>904875</xdr:colOff>
      <xdr:row>28</xdr:row>
      <xdr:rowOff>161924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8</xdr:row>
      <xdr:rowOff>95251</xdr:rowOff>
    </xdr:from>
    <xdr:to>
      <xdr:col>3</xdr:col>
      <xdr:colOff>609600</xdr:colOff>
      <xdr:row>29</xdr:row>
      <xdr:rowOff>38101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57149</xdr:colOff>
      <xdr:row>1</xdr:row>
      <xdr:rowOff>38099</xdr:rowOff>
    </xdr:from>
    <xdr:to>
      <xdr:col>1</xdr:col>
      <xdr:colOff>838199</xdr:colOff>
      <xdr:row>6</xdr:row>
      <xdr:rowOff>28575</xdr:rowOff>
    </xdr:to>
    <mc:AlternateContent xmlns:mc="http://schemas.openxmlformats.org/markup-compatibility/2006">
      <mc:Choice xmlns:a14="http://schemas.microsoft.com/office/drawing/2010/main" Requires="a14">
        <xdr:graphicFrame macro="">
          <xdr:nvGraphicFramePr>
            <xdr:cNvPr id="5" name="AÑO 1"/>
            <xdr:cNvGraphicFramePr/>
          </xdr:nvGraphicFramePr>
          <xdr:xfrm>
            <a:off x="0" y="0"/>
            <a:ext cx="0" cy="0"/>
          </xdr:xfrm>
          <a:graphic>
            <a:graphicData uri="http://schemas.microsoft.com/office/drawing/2010/slicer">
              <sle:slicer xmlns:sle="http://schemas.microsoft.com/office/drawing/2010/slicer" name="AÑO 1"/>
            </a:graphicData>
          </a:graphic>
        </xdr:graphicFrame>
      </mc:Choice>
      <mc:Fallback>
        <xdr:sp macro="" textlink="">
          <xdr:nvSpPr>
            <xdr:cNvPr id="0" name=""/>
            <xdr:cNvSpPr>
              <a:spLocks noTextEdit="1"/>
            </xdr:cNvSpPr>
          </xdr:nvSpPr>
          <xdr:spPr>
            <a:xfrm>
              <a:off x="57149" y="333374"/>
              <a:ext cx="2028825" cy="942976"/>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xdr:col>
      <xdr:colOff>895349</xdr:colOff>
      <xdr:row>1</xdr:row>
      <xdr:rowOff>19051</xdr:rowOff>
    </xdr:from>
    <xdr:to>
      <xdr:col>10</xdr:col>
      <xdr:colOff>971550</xdr:colOff>
      <xdr:row>6</xdr:row>
      <xdr:rowOff>28575</xdr:rowOff>
    </xdr:to>
    <mc:AlternateContent xmlns:mc="http://schemas.openxmlformats.org/markup-compatibility/2006">
      <mc:Choice xmlns:a14="http://schemas.microsoft.com/office/drawing/2010/main" Requires="a14">
        <xdr:graphicFrame macro="">
          <xdr:nvGraphicFramePr>
            <xdr:cNvPr id="7" name="MES 1"/>
            <xdr:cNvGraphicFramePr/>
          </xdr:nvGraphicFramePr>
          <xdr:xfrm>
            <a:off x="0" y="0"/>
            <a:ext cx="0" cy="0"/>
          </xdr:xfrm>
          <a:graphic>
            <a:graphicData uri="http://schemas.microsoft.com/office/drawing/2010/slicer">
              <sle:slicer xmlns:sle="http://schemas.microsoft.com/office/drawing/2010/slicer" name="MES 1"/>
            </a:graphicData>
          </a:graphic>
        </xdr:graphicFrame>
      </mc:Choice>
      <mc:Fallback>
        <xdr:sp macro="" textlink="">
          <xdr:nvSpPr>
            <xdr:cNvPr id="0" name=""/>
            <xdr:cNvSpPr>
              <a:spLocks noTextEdit="1"/>
            </xdr:cNvSpPr>
          </xdr:nvSpPr>
          <xdr:spPr>
            <a:xfrm>
              <a:off x="2143124" y="314326"/>
              <a:ext cx="9915526" cy="962024"/>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docente02\Escritorio\TABLERO%20DINAMIC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
      <sheetName val="Segmentación de Datos o Slices"/>
      <sheetName val="Datos"/>
      <sheetName val="Tablas dinamicas"/>
      <sheetName val="Dashboard"/>
      <sheetName val="Diseño"/>
      <sheetName val="3"/>
      <sheetName val="4"/>
      <sheetName val="5"/>
      <sheetName val="6"/>
      <sheetName val="7"/>
      <sheetName val="9"/>
      <sheetName val="10"/>
      <sheetName val="11"/>
      <sheetName val="12"/>
      <sheetName val="13"/>
      <sheetName val="14"/>
      <sheetName val="15"/>
      <sheetName val="16"/>
      <sheetName val="17"/>
      <sheetName val="18"/>
      <sheetName val="19"/>
      <sheetName val="BDfechas"/>
      <sheetName val="21"/>
      <sheetName val="22"/>
      <sheetName val="TABLERO DINAMICO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312A-35" refreshedDate="43421.450282407408" createdVersion="6" refreshedVersion="6" minRefreshableVersion="3" recordCount="249">
  <cacheSource type="worksheet">
    <worksheetSource ref="A14:P263" sheet="Datos"/>
  </cacheSource>
  <cacheFields count="16">
    <cacheField name="CÓDIGO SUCURSAL" numFmtId="0">
      <sharedItems containsSemiMixedTypes="0" containsString="0" containsNumber="1" containsInteger="1" minValue="1" maxValue="5"/>
    </cacheField>
    <cacheField name="SUCURSAL" numFmtId="0">
      <sharedItems count="5">
        <s v="SUR"/>
        <s v="NORTE"/>
        <s v="ORIENTE"/>
        <s v="OCCIDENTE"/>
        <s v="CENTRO"/>
      </sharedItems>
    </cacheField>
    <cacheField name="CÓDIGO VENDEDOR" numFmtId="0">
      <sharedItems containsSemiMixedTypes="0" containsString="0" containsNumber="1" containsInteger="1" minValue="1" maxValue="2"/>
    </cacheField>
    <cacheField name="VENDEDOR" numFmtId="0">
      <sharedItems count="10">
        <s v="JUAN"/>
        <s v="ANDREA"/>
        <s v="JONH"/>
        <s v="YESSICA"/>
        <s v="DIEGO"/>
        <s v="MARGARITA"/>
        <s v="ESTEBAN"/>
        <s v="NATALY"/>
        <s v="LUIS"/>
        <s v="CAROLINA"/>
      </sharedItems>
    </cacheField>
    <cacheField name="MES" numFmtId="14">
      <sharedItems count="12">
        <s v="Enero"/>
        <s v="Febrero"/>
        <s v="Marzo"/>
        <s v="Abril"/>
        <s v="Mayo"/>
        <s v="Junio"/>
        <s v="Julio"/>
        <s v="Agosto"/>
        <s v="Septiembre"/>
        <s v="Octubre"/>
        <s v="Noviembre"/>
        <s v="Diciembre"/>
      </sharedItems>
    </cacheField>
    <cacheField name="FACTURA " numFmtId="0">
      <sharedItems containsSemiMixedTypes="0" containsString="0" containsNumber="1" containsInteger="1" minValue="101" maxValue="349"/>
    </cacheField>
    <cacheField name="CLIENTE" numFmtId="0">
      <sharedItems/>
    </cacheField>
    <cacheField name="AÑO" numFmtId="0">
      <sharedItems containsSemiMixedTypes="0" containsString="0" containsNumber="1" containsInteger="1" minValue="2015" maxValue="2016" count="2">
        <n v="2015"/>
        <n v="2016"/>
      </sharedItems>
    </cacheField>
    <cacheField name="MARCA" numFmtId="0">
      <sharedItems/>
    </cacheField>
    <cacheField name="COLOR" numFmtId="0">
      <sharedItems/>
    </cacheField>
    <cacheField name="CANTIDAD" numFmtId="0">
      <sharedItems containsSemiMixedTypes="0" containsString="0" containsNumber="1" containsInteger="1" minValue="1" maxValue="4"/>
    </cacheField>
    <cacheField name="VALOR DEL VEHICULO" numFmtId="165">
      <sharedItems containsSemiMixedTypes="0" containsString="0" containsNumber="1" containsInteger="1" minValue="15000000" maxValue="22000000"/>
    </cacheField>
    <cacheField name="VALOR BRUTO" numFmtId="165">
      <sharedItems containsSemiMixedTypes="0" containsString="0" containsNumber="1" containsInteger="1" minValue="15000000" maxValue="88000000"/>
    </cacheField>
    <cacheField name="IVA" numFmtId="165">
      <sharedItems containsSemiMixedTypes="0" containsString="0" containsNumber="1" containsInteger="1" minValue="3750000" maxValue="22000000"/>
    </cacheField>
    <cacheField name="VALOR VENTA" numFmtId="165">
      <sharedItems containsSemiMixedTypes="0" containsString="0" containsNumber="1" containsInteger="1" minValue="18750000" maxValue="110000000"/>
    </cacheField>
    <cacheField name="COMISION" numFmtId="165">
      <sharedItems containsSemiMixedTypes="0" containsString="0" containsNumber="1" containsInteger="1" minValue="937500" maxValue="5500000"/>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r:id="rId1" refreshedBy="312A-35" refreshedDate="43421.467956828703" createdVersion="6" refreshedVersion="6" minRefreshableVersion="3" recordCount="249">
  <cacheSource type="worksheet">
    <worksheetSource name="Tabla1"/>
  </cacheSource>
  <cacheFields count="16">
    <cacheField name="CÓDIGO SUCURSAL" numFmtId="0">
      <sharedItems containsSemiMixedTypes="0" containsString="0" containsNumber="1" containsInteger="1" minValue="1" maxValue="5"/>
    </cacheField>
    <cacheField name="SUCURSAL" numFmtId="0">
      <sharedItems count="5">
        <s v="SUR"/>
        <s v="NORTE"/>
        <s v="ORIENTE"/>
        <s v="OCCIDENTE"/>
        <s v="CENTRO"/>
      </sharedItems>
    </cacheField>
    <cacheField name="CÓDIGO VENDEDOR" numFmtId="0">
      <sharedItems containsSemiMixedTypes="0" containsString="0" containsNumber="1" containsInteger="1" minValue="1" maxValue="2"/>
    </cacheField>
    <cacheField name="VENDEDOR" numFmtId="0">
      <sharedItems count="10">
        <s v="JUAN"/>
        <s v="ANDREA"/>
        <s v="JONH"/>
        <s v="YESSICA"/>
        <s v="DIEGO"/>
        <s v="MARGARITA"/>
        <s v="ESTEBAN"/>
        <s v="NATALY"/>
        <s v="LUIS"/>
        <s v="CAROLINA"/>
      </sharedItems>
    </cacheField>
    <cacheField name="MES" numFmtId="14">
      <sharedItems count="12">
        <s v="Enero"/>
        <s v="Febrero"/>
        <s v="Marzo"/>
        <s v="Abril"/>
        <s v="Mayo"/>
        <s v="Junio"/>
        <s v="Julio"/>
        <s v="Agosto"/>
        <s v="Septiembre"/>
        <s v="Octubre"/>
        <s v="Noviembre"/>
        <s v="Diciembre"/>
      </sharedItems>
    </cacheField>
    <cacheField name="FACTURA " numFmtId="0">
      <sharedItems containsSemiMixedTypes="0" containsString="0" containsNumber="1" containsInteger="1" minValue="101" maxValue="349"/>
    </cacheField>
    <cacheField name="CLIENTE" numFmtId="0">
      <sharedItems/>
    </cacheField>
    <cacheField name="AÑO" numFmtId="0">
      <sharedItems containsSemiMixedTypes="0" containsString="0" containsNumber="1" containsInteger="1" minValue="2015" maxValue="2016" count="2">
        <n v="2015"/>
        <n v="2016"/>
      </sharedItems>
    </cacheField>
    <cacheField name="MARCA" numFmtId="0">
      <sharedItems count="17">
        <s v="MAZDA"/>
        <s v="RENAULT"/>
        <s v="SUZUKI"/>
        <s v="VOLSWAGUEN"/>
        <s v="AUDI"/>
        <s v="BMW"/>
        <s v="CHEVROLET"/>
        <s v="CITROEN"/>
        <s v="DAIHATSU"/>
        <s v="TOYOTA"/>
        <s v="FORD"/>
        <s v="HONDA"/>
        <s v="HYUNDAI"/>
        <s v="JEEP"/>
        <s v="KIA"/>
        <s v="NISSAN"/>
        <s v="MITSUBISHI"/>
      </sharedItems>
    </cacheField>
    <cacheField name="COLOR" numFmtId="0">
      <sharedItems/>
    </cacheField>
    <cacheField name="CANTIDAD" numFmtId="0">
      <sharedItems containsSemiMixedTypes="0" containsString="0" containsNumber="1" containsInteger="1" minValue="1" maxValue="4"/>
    </cacheField>
    <cacheField name="VALOR DEL VEHICULO" numFmtId="165">
      <sharedItems containsSemiMixedTypes="0" containsString="0" containsNumber="1" containsInteger="1" minValue="15000000" maxValue="22000000"/>
    </cacheField>
    <cacheField name="VALOR BRUTO" numFmtId="165">
      <sharedItems containsSemiMixedTypes="0" containsString="0" containsNumber="1" containsInteger="1" minValue="15000000" maxValue="88000000"/>
    </cacheField>
    <cacheField name="IVA" numFmtId="165">
      <sharedItems containsSemiMixedTypes="0" containsString="0" containsNumber="1" containsInteger="1" minValue="3750000" maxValue="22000000"/>
    </cacheField>
    <cacheField name="VALOR VENTA" numFmtId="165">
      <sharedItems containsSemiMixedTypes="0" containsString="0" containsNumber="1" containsInteger="1" minValue="18750000" maxValue="110000000"/>
    </cacheField>
    <cacheField name="COMISION" numFmtId="165">
      <sharedItems containsSemiMixedTypes="0" containsString="0" containsNumber="1" containsInteger="1" minValue="937500" maxValue="550000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249">
  <r>
    <n v="1"/>
    <x v="0"/>
    <n v="1"/>
    <x v="0"/>
    <x v="0"/>
    <n v="101"/>
    <s v="VELEZ TOBON JUAN ALVARO"/>
    <x v="0"/>
    <s v="MAZDA"/>
    <s v="BLANCO"/>
    <n v="1"/>
    <n v="22000000"/>
    <n v="22000000"/>
    <n v="5500000"/>
    <n v="27500000"/>
    <n v="1375000"/>
  </r>
  <r>
    <n v="1"/>
    <x v="0"/>
    <n v="1"/>
    <x v="0"/>
    <x v="1"/>
    <n v="102"/>
    <s v="VALENCIA VALENCIA CRISTIAN"/>
    <x v="1"/>
    <s v="RENAULT"/>
    <s v="NEGRO"/>
    <n v="2"/>
    <n v="22000000"/>
    <n v="44000000"/>
    <n v="11000000"/>
    <n v="55000000"/>
    <n v="2750000"/>
  </r>
  <r>
    <n v="1"/>
    <x v="0"/>
    <n v="1"/>
    <x v="0"/>
    <x v="2"/>
    <n v="103"/>
    <s v="AGUIRRE  DÁVILA ANDRÉS FELIPE"/>
    <x v="0"/>
    <s v="SUZUKI"/>
    <s v="ROJO"/>
    <n v="3"/>
    <n v="22000000"/>
    <n v="66000000"/>
    <n v="16500000"/>
    <n v="82500000"/>
    <n v="4125000"/>
  </r>
  <r>
    <n v="1"/>
    <x v="0"/>
    <n v="2"/>
    <x v="1"/>
    <x v="3"/>
    <n v="104"/>
    <s v="RUA  GARCÍA LUIS ANIBAL"/>
    <x v="1"/>
    <s v="VOLSWAGUEN"/>
    <s v="ROJO"/>
    <n v="1"/>
    <n v="22000000"/>
    <n v="22000000"/>
    <n v="5500000"/>
    <n v="27500000"/>
    <n v="1375000"/>
  </r>
  <r>
    <n v="1"/>
    <x v="0"/>
    <n v="2"/>
    <x v="1"/>
    <x v="4"/>
    <n v="105"/>
    <s v="PALACIOS  ÁLVAREZ JOHANN JESSID"/>
    <x v="0"/>
    <s v="AUDI"/>
    <s v="ROJO"/>
    <n v="2"/>
    <n v="22000000"/>
    <n v="44000000"/>
    <n v="11000000"/>
    <n v="55000000"/>
    <n v="2750000"/>
  </r>
  <r>
    <n v="2"/>
    <x v="1"/>
    <n v="1"/>
    <x v="2"/>
    <x v="5"/>
    <n v="106"/>
    <s v="OSORIO  RÍOS  DIANA MILENA"/>
    <x v="1"/>
    <s v="BMW"/>
    <s v="NEGRO"/>
    <n v="3"/>
    <n v="22000000"/>
    <n v="66000000"/>
    <n v="16500000"/>
    <n v="82500000"/>
    <n v="4125000"/>
  </r>
  <r>
    <n v="2"/>
    <x v="1"/>
    <n v="1"/>
    <x v="2"/>
    <x v="6"/>
    <n v="107"/>
    <s v="JARABA  CORTÉS PAOLA MARCELA"/>
    <x v="0"/>
    <s v="CHEVROLET"/>
    <s v="BLANCO"/>
    <n v="1"/>
    <n v="22000000"/>
    <n v="22000000"/>
    <n v="5500000"/>
    <n v="27500000"/>
    <n v="1375000"/>
  </r>
  <r>
    <n v="2"/>
    <x v="1"/>
    <n v="1"/>
    <x v="2"/>
    <x v="7"/>
    <n v="108"/>
    <s v="IDARRAGA  GÓMEZ YANIVI ANDREA"/>
    <x v="1"/>
    <s v="CITROEN"/>
    <s v="PLATEADO"/>
    <n v="2"/>
    <n v="22000000"/>
    <n v="44000000"/>
    <n v="11000000"/>
    <n v="55000000"/>
    <n v="2750000"/>
  </r>
  <r>
    <n v="2"/>
    <x v="1"/>
    <n v="2"/>
    <x v="3"/>
    <x v="8"/>
    <n v="109"/>
    <s v="BUSTOS  RUBIANO HERNÁN DAVID"/>
    <x v="0"/>
    <s v="DAIHATSU"/>
    <s v="NEGRO"/>
    <n v="3"/>
    <n v="22000000"/>
    <n v="66000000"/>
    <n v="16500000"/>
    <n v="82500000"/>
    <n v="4125000"/>
  </r>
  <r>
    <n v="2"/>
    <x v="1"/>
    <n v="2"/>
    <x v="3"/>
    <x v="9"/>
    <n v="110"/>
    <s v="BERRIO  GALLEGO EDWIN ARLEY"/>
    <x v="1"/>
    <s v="TOYOTA"/>
    <s v="BLANCO"/>
    <n v="1"/>
    <n v="22000000"/>
    <n v="22000000"/>
    <n v="5500000"/>
    <n v="27500000"/>
    <n v="1375000"/>
  </r>
  <r>
    <n v="3"/>
    <x v="2"/>
    <n v="1"/>
    <x v="4"/>
    <x v="10"/>
    <n v="111"/>
    <s v="RIAZA URIEL"/>
    <x v="0"/>
    <s v="FORD"/>
    <s v="BLANCO"/>
    <n v="2"/>
    <n v="22000000"/>
    <n v="44000000"/>
    <n v="11000000"/>
    <n v="55000000"/>
    <n v="2750000"/>
  </r>
  <r>
    <n v="3"/>
    <x v="2"/>
    <n v="1"/>
    <x v="4"/>
    <x v="11"/>
    <n v="112"/>
    <s v="BERTEL RIVAS FREDYS EDUARDO"/>
    <x v="1"/>
    <s v="HONDA"/>
    <s v="BLANCO"/>
    <n v="3"/>
    <n v="22000000"/>
    <n v="66000000"/>
    <n v="16500000"/>
    <n v="82500000"/>
    <n v="4125000"/>
  </r>
  <r>
    <n v="3"/>
    <x v="2"/>
    <n v="2"/>
    <x v="5"/>
    <x v="0"/>
    <n v="113"/>
    <s v="FRANCO FERNANDO"/>
    <x v="0"/>
    <s v="HYUNDAI"/>
    <s v="BLANCO"/>
    <n v="4"/>
    <n v="22000000"/>
    <n v="88000000"/>
    <n v="22000000"/>
    <n v="110000000"/>
    <n v="5500000"/>
  </r>
  <r>
    <n v="3"/>
    <x v="2"/>
    <n v="2"/>
    <x v="5"/>
    <x v="0"/>
    <n v="114"/>
    <s v="MEJIA MARIA ELENA"/>
    <x v="1"/>
    <s v="JEEP"/>
    <s v="ROJO"/>
    <n v="2"/>
    <n v="22000000"/>
    <n v="44000000"/>
    <n v="11000000"/>
    <n v="55000000"/>
    <n v="2750000"/>
  </r>
  <r>
    <n v="4"/>
    <x v="3"/>
    <n v="1"/>
    <x v="6"/>
    <x v="1"/>
    <n v="115"/>
    <s v="ISAZA OCHOA HERNAN"/>
    <x v="0"/>
    <s v="KIA"/>
    <s v="PLATEADO"/>
    <n v="3"/>
    <n v="22000000"/>
    <n v="66000000"/>
    <n v="16500000"/>
    <n v="82500000"/>
    <n v="4125000"/>
  </r>
  <r>
    <n v="4"/>
    <x v="3"/>
    <n v="1"/>
    <x v="6"/>
    <x v="2"/>
    <n v="116"/>
    <s v="TORO VERONICA"/>
    <x v="1"/>
    <s v="NISSAN"/>
    <s v="ROJO"/>
    <n v="3"/>
    <n v="22000000"/>
    <n v="66000000"/>
    <n v="16500000"/>
    <n v="82500000"/>
    <n v="4125000"/>
  </r>
  <r>
    <n v="4"/>
    <x v="3"/>
    <n v="2"/>
    <x v="7"/>
    <x v="3"/>
    <n v="117"/>
    <s v="RESTREPO LAVERDE GABRIELA"/>
    <x v="0"/>
    <s v="MITSUBISHI"/>
    <s v="BLANCO"/>
    <n v="2"/>
    <n v="22000000"/>
    <n v="44000000"/>
    <n v="11000000"/>
    <n v="55000000"/>
    <n v="2750000"/>
  </r>
  <r>
    <n v="4"/>
    <x v="3"/>
    <n v="2"/>
    <x v="7"/>
    <x v="4"/>
    <n v="118"/>
    <s v="VALENCIA DORALBA"/>
    <x v="1"/>
    <s v="MAZDA"/>
    <s v="NEGRO"/>
    <n v="3"/>
    <n v="22000000"/>
    <n v="66000000"/>
    <n v="16500000"/>
    <n v="82500000"/>
    <n v="4125000"/>
  </r>
  <r>
    <n v="5"/>
    <x v="4"/>
    <n v="1"/>
    <x v="8"/>
    <x v="5"/>
    <n v="119"/>
    <s v="PINO MARIA TERESA"/>
    <x v="0"/>
    <s v="RENAULT"/>
    <s v="PLATEADO"/>
    <n v="1"/>
    <n v="22000000"/>
    <n v="22000000"/>
    <n v="5500000"/>
    <n v="27500000"/>
    <n v="1375000"/>
  </r>
  <r>
    <n v="5"/>
    <x v="4"/>
    <n v="1"/>
    <x v="8"/>
    <x v="6"/>
    <n v="120"/>
    <s v="PEREA YENNI"/>
    <x v="1"/>
    <s v="SUZUKI"/>
    <s v="NEGRO"/>
    <n v="2"/>
    <n v="22000000"/>
    <n v="44000000"/>
    <n v="11000000"/>
    <n v="55000000"/>
    <n v="2750000"/>
  </r>
  <r>
    <n v="5"/>
    <x v="4"/>
    <n v="2"/>
    <x v="9"/>
    <x v="7"/>
    <n v="121"/>
    <s v="RIOS VALENCIA ALEJANDRA"/>
    <x v="0"/>
    <s v="VOLSWAGUEN"/>
    <s v="NEGRO"/>
    <n v="1"/>
    <n v="22000000"/>
    <n v="22000000"/>
    <n v="5500000"/>
    <n v="27500000"/>
    <n v="1375000"/>
  </r>
  <r>
    <n v="5"/>
    <x v="4"/>
    <n v="2"/>
    <x v="9"/>
    <x v="8"/>
    <n v="122"/>
    <s v="CRUZ CAROLINA"/>
    <x v="1"/>
    <s v="AUDI"/>
    <s v="BLANCO"/>
    <n v="1"/>
    <n v="22000000"/>
    <n v="22000000"/>
    <n v="5500000"/>
    <n v="27500000"/>
    <n v="1375000"/>
  </r>
  <r>
    <n v="1"/>
    <x v="0"/>
    <n v="1"/>
    <x v="0"/>
    <x v="9"/>
    <n v="123"/>
    <s v="RESTREPO VALENCIA RUTT STELLA"/>
    <x v="0"/>
    <s v="BMW"/>
    <s v="ROJO"/>
    <n v="2"/>
    <n v="15000000"/>
    <n v="30000000"/>
    <n v="7500000"/>
    <n v="37500000"/>
    <n v="1875000"/>
  </r>
  <r>
    <n v="1"/>
    <x v="0"/>
    <n v="1"/>
    <x v="0"/>
    <x v="10"/>
    <n v="124"/>
    <s v="RESTREPO LAVERDE GABRIELA"/>
    <x v="1"/>
    <s v="CHEVROLET"/>
    <s v="PLATEADO"/>
    <n v="3"/>
    <n v="15000000"/>
    <n v="45000000"/>
    <n v="11250000"/>
    <n v="56250000"/>
    <n v="2812500"/>
  </r>
  <r>
    <n v="1"/>
    <x v="0"/>
    <n v="2"/>
    <x v="1"/>
    <x v="11"/>
    <n v="125"/>
    <s v="RUA  CASTAÑO JAIME IGNACIO"/>
    <x v="0"/>
    <s v="CITROEN"/>
    <s v="NEGRO"/>
    <n v="1"/>
    <n v="15000000"/>
    <n v="15000000"/>
    <n v="3750000"/>
    <n v="18750000"/>
    <n v="937500"/>
  </r>
  <r>
    <n v="1"/>
    <x v="0"/>
    <n v="2"/>
    <x v="1"/>
    <x v="0"/>
    <n v="126"/>
    <s v="RENDON  TAMAYO ESTEBAN"/>
    <x v="1"/>
    <s v="DAIHATSU"/>
    <s v="BLANCO"/>
    <n v="2"/>
    <n v="15000000"/>
    <n v="30000000"/>
    <n v="7500000"/>
    <n v="37500000"/>
    <n v="1875000"/>
  </r>
  <r>
    <n v="1"/>
    <x v="0"/>
    <n v="2"/>
    <x v="1"/>
    <x v="0"/>
    <n v="127"/>
    <s v="PÉREZ  QUICENO  JONATHAN ESTEVEN"/>
    <x v="0"/>
    <s v="TOYOTA"/>
    <s v="BLANCO"/>
    <n v="3"/>
    <n v="15000000"/>
    <n v="45000000"/>
    <n v="11250000"/>
    <n v="56250000"/>
    <n v="2812500"/>
  </r>
  <r>
    <n v="1"/>
    <x v="0"/>
    <n v="2"/>
    <x v="1"/>
    <x v="1"/>
    <n v="128"/>
    <s v="PATIÑO  BOHÓRQUEZ JOHANN ESTEBAN"/>
    <x v="1"/>
    <s v="FORD"/>
    <s v="BLANCO"/>
    <n v="1"/>
    <n v="15000000"/>
    <n v="15000000"/>
    <n v="3750000"/>
    <n v="18750000"/>
    <n v="937500"/>
  </r>
  <r>
    <n v="2"/>
    <x v="1"/>
    <n v="1"/>
    <x v="2"/>
    <x v="2"/>
    <n v="129"/>
    <s v="GARCÍA  RUIZ YULIETH CRISTINA"/>
    <x v="0"/>
    <s v="HONDA"/>
    <s v="BLANCO"/>
    <n v="2"/>
    <n v="15000000"/>
    <n v="30000000"/>
    <n v="7500000"/>
    <n v="37500000"/>
    <n v="1875000"/>
  </r>
  <r>
    <n v="2"/>
    <x v="1"/>
    <n v="2"/>
    <x v="3"/>
    <x v="3"/>
    <n v="130"/>
    <s v="FRANCO  CORREA  JUAN FELIPE"/>
    <x v="1"/>
    <s v="HYUNDAI"/>
    <s v="BLANCO"/>
    <n v="3"/>
    <n v="15000000"/>
    <n v="45000000"/>
    <n v="11250000"/>
    <n v="56250000"/>
    <n v="2812500"/>
  </r>
  <r>
    <n v="2"/>
    <x v="1"/>
    <n v="2"/>
    <x v="3"/>
    <x v="4"/>
    <n v="131"/>
    <s v="BERRIO  ÁLVAREZ EDWIN EDUARDO"/>
    <x v="0"/>
    <s v="JEEP"/>
    <s v="BLANCO"/>
    <n v="1"/>
    <n v="15000000"/>
    <n v="15000000"/>
    <n v="3750000"/>
    <n v="18750000"/>
    <n v="937500"/>
  </r>
  <r>
    <n v="3"/>
    <x v="2"/>
    <n v="1"/>
    <x v="4"/>
    <x v="5"/>
    <n v="132"/>
    <s v="BALBÍN   TEJADA HURLEY ESTEPHAN"/>
    <x v="1"/>
    <s v="KIA"/>
    <s v="NEGRO"/>
    <n v="2"/>
    <n v="15000000"/>
    <n v="30000000"/>
    <n v="7500000"/>
    <n v="37500000"/>
    <n v="1875000"/>
  </r>
  <r>
    <n v="3"/>
    <x v="2"/>
    <n v="1"/>
    <x v="4"/>
    <x v="6"/>
    <n v="133"/>
    <s v="CARDONA JAVIER"/>
    <x v="0"/>
    <s v="NISSAN"/>
    <s v="NEGRO"/>
    <n v="3"/>
    <n v="15000000"/>
    <n v="45000000"/>
    <n v="11250000"/>
    <n v="56250000"/>
    <n v="2812500"/>
  </r>
  <r>
    <n v="3"/>
    <x v="2"/>
    <n v="2"/>
    <x v="5"/>
    <x v="7"/>
    <n v="134"/>
    <s v="GUERRA PATRICIA"/>
    <x v="1"/>
    <s v="MITSUBISHI"/>
    <s v="ROJO"/>
    <n v="1"/>
    <n v="15000000"/>
    <n v="15000000"/>
    <n v="3750000"/>
    <n v="18750000"/>
    <n v="937500"/>
  </r>
  <r>
    <n v="3"/>
    <x v="2"/>
    <n v="2"/>
    <x v="5"/>
    <x v="8"/>
    <n v="135"/>
    <s v="VALDES FONTALVO NATALIA"/>
    <x v="0"/>
    <s v="MAZDA"/>
    <s v="BLANCO"/>
    <n v="2"/>
    <n v="15000000"/>
    <n v="30000000"/>
    <n v="7500000"/>
    <n v="37500000"/>
    <n v="1875000"/>
  </r>
  <r>
    <n v="4"/>
    <x v="3"/>
    <n v="1"/>
    <x v="6"/>
    <x v="9"/>
    <n v="136"/>
    <s v="CATAÑO NATALIA"/>
    <x v="1"/>
    <s v="RENAULT"/>
    <s v="ROJO"/>
    <n v="3"/>
    <n v="15000000"/>
    <n v="45000000"/>
    <n v="11250000"/>
    <n v="56250000"/>
    <n v="2812500"/>
  </r>
  <r>
    <n v="4"/>
    <x v="3"/>
    <n v="1"/>
    <x v="6"/>
    <x v="10"/>
    <n v="137"/>
    <s v="MOSQUERA AIDIS GIOMAR"/>
    <x v="0"/>
    <s v="SUZUKI"/>
    <s v="BLANCO"/>
    <n v="1"/>
    <n v="15000000"/>
    <n v="15000000"/>
    <n v="3750000"/>
    <n v="18750000"/>
    <n v="937500"/>
  </r>
  <r>
    <n v="4"/>
    <x v="3"/>
    <n v="2"/>
    <x v="7"/>
    <x v="11"/>
    <n v="138"/>
    <s v="RUIZ DUQUE JONH EDUAR"/>
    <x v="1"/>
    <s v="VOLSWAGUEN"/>
    <s v="ROJO"/>
    <n v="1"/>
    <n v="15000000"/>
    <n v="15000000"/>
    <n v="3750000"/>
    <n v="18750000"/>
    <n v="937500"/>
  </r>
  <r>
    <n v="4"/>
    <x v="3"/>
    <n v="2"/>
    <x v="7"/>
    <x v="0"/>
    <n v="139"/>
    <s v="AYALA WILSON"/>
    <x v="0"/>
    <s v="AUDI"/>
    <s v="ROJO"/>
    <n v="3"/>
    <n v="15000000"/>
    <n v="45000000"/>
    <n v="11250000"/>
    <n v="56250000"/>
    <n v="2812500"/>
  </r>
  <r>
    <n v="4"/>
    <x v="3"/>
    <n v="2"/>
    <x v="7"/>
    <x v="0"/>
    <n v="140"/>
    <s v="VELEZ TOBON CONSUELO"/>
    <x v="1"/>
    <s v="BMW"/>
    <s v="NEGRO"/>
    <n v="1"/>
    <n v="15000000"/>
    <n v="15000000"/>
    <n v="3750000"/>
    <n v="18750000"/>
    <n v="937500"/>
  </r>
  <r>
    <n v="5"/>
    <x v="4"/>
    <n v="1"/>
    <x v="8"/>
    <x v="1"/>
    <n v="141"/>
    <s v="SANTOS JOHANNY"/>
    <x v="0"/>
    <s v="CHEVROLET"/>
    <s v="PLATEADO"/>
    <n v="2"/>
    <n v="22000000"/>
    <n v="44000000"/>
    <n v="11000000"/>
    <n v="55000000"/>
    <n v="2750000"/>
  </r>
  <r>
    <n v="5"/>
    <x v="4"/>
    <n v="1"/>
    <x v="8"/>
    <x v="2"/>
    <n v="142"/>
    <s v="GARCIA YOLMY"/>
    <x v="1"/>
    <s v="CITROEN"/>
    <s v="PLATEADO"/>
    <n v="3"/>
    <n v="22000000"/>
    <n v="66000000"/>
    <n v="16500000"/>
    <n v="82500000"/>
    <n v="4125000"/>
  </r>
  <r>
    <n v="5"/>
    <x v="4"/>
    <n v="2"/>
    <x v="9"/>
    <x v="3"/>
    <n v="143"/>
    <s v="SAVATER FERNANDO"/>
    <x v="0"/>
    <s v="DAIHATSU"/>
    <s v="BLANCO"/>
    <n v="1"/>
    <n v="22000000"/>
    <n v="22000000"/>
    <n v="5500000"/>
    <n v="27500000"/>
    <n v="1375000"/>
  </r>
  <r>
    <n v="5"/>
    <x v="4"/>
    <n v="2"/>
    <x v="9"/>
    <x v="4"/>
    <n v="144"/>
    <s v="SOTO APARICIO FERNANDO"/>
    <x v="1"/>
    <s v="TOYOTA"/>
    <s v="BLANCO"/>
    <n v="2"/>
    <n v="22000000"/>
    <n v="44000000"/>
    <n v="11000000"/>
    <n v="55000000"/>
    <n v="2750000"/>
  </r>
  <r>
    <n v="1"/>
    <x v="0"/>
    <n v="1"/>
    <x v="0"/>
    <x v="5"/>
    <n v="145"/>
    <s v="RENDON TAMAYO ALVARO"/>
    <x v="0"/>
    <s v="FORD"/>
    <s v="BLANCO"/>
    <n v="3"/>
    <n v="22000000"/>
    <n v="66000000"/>
    <n v="16500000"/>
    <n v="82500000"/>
    <n v="4125000"/>
  </r>
  <r>
    <n v="1"/>
    <x v="0"/>
    <n v="1"/>
    <x v="0"/>
    <x v="6"/>
    <n v="146"/>
    <s v="FRANCO NATALIA YURLEY"/>
    <x v="1"/>
    <s v="HONDA"/>
    <s v="BLANCO"/>
    <n v="1"/>
    <n v="22000000"/>
    <n v="22000000"/>
    <n v="5500000"/>
    <n v="27500000"/>
    <n v="1375000"/>
  </r>
  <r>
    <n v="1"/>
    <x v="0"/>
    <n v="2"/>
    <x v="1"/>
    <x v="7"/>
    <n v="147"/>
    <s v="QUINTERO  QUICENO RAUL"/>
    <x v="0"/>
    <s v="HYUNDAI"/>
    <s v="BLANCO"/>
    <n v="2"/>
    <n v="22000000"/>
    <n v="44000000"/>
    <n v="11000000"/>
    <n v="55000000"/>
    <n v="2750000"/>
  </r>
  <r>
    <n v="1"/>
    <x v="0"/>
    <n v="2"/>
    <x v="1"/>
    <x v="8"/>
    <n v="148"/>
    <s v="QUINTERO  JARAMILLO JONH ANDERSON"/>
    <x v="1"/>
    <s v="JEEP"/>
    <s v="BLANCO"/>
    <n v="1"/>
    <n v="22000000"/>
    <n v="22000000"/>
    <n v="5500000"/>
    <n v="27500000"/>
    <n v="1375000"/>
  </r>
  <r>
    <n v="2"/>
    <x v="1"/>
    <n v="1"/>
    <x v="2"/>
    <x v="9"/>
    <n v="149"/>
    <s v="OCAMPO  OLAYA JOHANN ESTID"/>
    <x v="0"/>
    <s v="KIA"/>
    <s v="PLATEADO"/>
    <n v="1"/>
    <n v="22000000"/>
    <n v="22000000"/>
    <n v="5500000"/>
    <n v="27500000"/>
    <n v="1375000"/>
  </r>
  <r>
    <n v="2"/>
    <x v="1"/>
    <n v="1"/>
    <x v="2"/>
    <x v="10"/>
    <n v="150"/>
    <s v="MUÑOZ  MARTÍNEZ CRISTIAN CAMILO"/>
    <x v="1"/>
    <s v="NISSAN"/>
    <s v="BLANCO"/>
    <n v="2"/>
    <n v="22000000"/>
    <n v="44000000"/>
    <n v="11000000"/>
    <n v="55000000"/>
    <n v="2750000"/>
  </r>
  <r>
    <n v="2"/>
    <x v="1"/>
    <n v="2"/>
    <x v="3"/>
    <x v="11"/>
    <n v="151"/>
    <s v="FLOREZ   VALENCIA DIANA MARIA"/>
    <x v="0"/>
    <s v="MITSUBISHI"/>
    <s v="NEGRO"/>
    <n v="3"/>
    <n v="22000000"/>
    <n v="66000000"/>
    <n v="16500000"/>
    <n v="82500000"/>
    <n v="4125000"/>
  </r>
  <r>
    <n v="2"/>
    <x v="1"/>
    <n v="2"/>
    <x v="3"/>
    <x v="0"/>
    <n v="152"/>
    <s v="CORREA  ECHAVARRIA JUAN PABLO"/>
    <x v="1"/>
    <s v="MAZDA"/>
    <s v="ROJO"/>
    <n v="1"/>
    <n v="22000000"/>
    <n v="22000000"/>
    <n v="5500000"/>
    <n v="27500000"/>
    <n v="1375000"/>
  </r>
  <r>
    <n v="3"/>
    <x v="2"/>
    <n v="1"/>
    <x v="4"/>
    <x v="0"/>
    <n v="153"/>
    <s v="VELASQUEZ LAVAREZ OSWALDO"/>
    <x v="0"/>
    <s v="RENAULT"/>
    <s v="PLATEADO"/>
    <n v="2"/>
    <n v="22000000"/>
    <n v="44000000"/>
    <n v="11000000"/>
    <n v="55000000"/>
    <n v="2750000"/>
  </r>
  <r>
    <n v="3"/>
    <x v="2"/>
    <n v="1"/>
    <x v="4"/>
    <x v="1"/>
    <n v="154"/>
    <s v="VELEZ TOBON CONSUELO"/>
    <x v="1"/>
    <s v="SUZUKI"/>
    <s v="PLATEADO"/>
    <n v="3"/>
    <n v="22000000"/>
    <n v="66000000"/>
    <n v="16500000"/>
    <n v="82500000"/>
    <n v="4125000"/>
  </r>
  <r>
    <n v="3"/>
    <x v="2"/>
    <n v="2"/>
    <x v="5"/>
    <x v="2"/>
    <n v="155"/>
    <s v="VELASQUEZ CHICA ALEXANDRA"/>
    <x v="0"/>
    <s v="VOLSWAGUEN"/>
    <s v="BLANCO"/>
    <n v="1"/>
    <n v="22000000"/>
    <n v="22000000"/>
    <n v="5500000"/>
    <n v="27500000"/>
    <n v="1375000"/>
  </r>
  <r>
    <n v="3"/>
    <x v="2"/>
    <n v="2"/>
    <x v="5"/>
    <x v="3"/>
    <n v="156"/>
    <s v="AGUDELO LINA MARITZA"/>
    <x v="1"/>
    <s v="AUDI"/>
    <s v="BLANCO"/>
    <n v="2"/>
    <n v="22000000"/>
    <n v="44000000"/>
    <n v="11000000"/>
    <n v="55000000"/>
    <n v="2750000"/>
  </r>
  <r>
    <n v="4"/>
    <x v="3"/>
    <n v="1"/>
    <x v="6"/>
    <x v="4"/>
    <n v="157"/>
    <s v="RENDON TAMAYO ESTEBAN"/>
    <x v="0"/>
    <s v="BMW"/>
    <s v="BLANCO"/>
    <n v="3"/>
    <n v="22000000"/>
    <n v="66000000"/>
    <n v="16500000"/>
    <n v="82500000"/>
    <n v="4125000"/>
  </r>
  <r>
    <n v="4"/>
    <x v="3"/>
    <n v="1"/>
    <x v="6"/>
    <x v="5"/>
    <n v="158"/>
    <s v="RENDON TAMAYO ALVARO"/>
    <x v="1"/>
    <s v="CHEVROLET"/>
    <s v="BLANCO"/>
    <n v="1"/>
    <n v="22000000"/>
    <n v="22000000"/>
    <n v="5500000"/>
    <n v="27500000"/>
    <n v="1375000"/>
  </r>
  <r>
    <n v="4"/>
    <x v="3"/>
    <n v="2"/>
    <x v="7"/>
    <x v="6"/>
    <n v="159"/>
    <s v="ZAPATA JIMENEZ ELKIN ALBERTO"/>
    <x v="0"/>
    <s v="CITROEN"/>
    <s v="ROJO"/>
    <n v="2"/>
    <n v="22000000"/>
    <n v="44000000"/>
    <n v="11000000"/>
    <n v="55000000"/>
    <n v="2750000"/>
  </r>
  <r>
    <n v="4"/>
    <x v="3"/>
    <n v="2"/>
    <x v="7"/>
    <x v="7"/>
    <n v="160"/>
    <s v="ZAPARA JIMENEZ JONH MARIO"/>
    <x v="1"/>
    <s v="DAIHATSU"/>
    <s v="BLANCO"/>
    <n v="3"/>
    <n v="22000000"/>
    <n v="66000000"/>
    <n v="16500000"/>
    <n v="82500000"/>
    <n v="4125000"/>
  </r>
  <r>
    <n v="5"/>
    <x v="4"/>
    <n v="1"/>
    <x v="8"/>
    <x v="8"/>
    <n v="161"/>
    <s v="FERNANDEZ TERESA"/>
    <x v="0"/>
    <s v="TOYOTA"/>
    <s v="ROJO"/>
    <n v="1"/>
    <n v="22000000"/>
    <n v="22000000"/>
    <n v="5500000"/>
    <n v="27500000"/>
    <n v="1375000"/>
  </r>
  <r>
    <n v="5"/>
    <x v="4"/>
    <n v="1"/>
    <x v="8"/>
    <x v="9"/>
    <n v="162"/>
    <s v="CORREA ANGELA"/>
    <x v="1"/>
    <s v="FORD"/>
    <s v="ROJO"/>
    <n v="2"/>
    <n v="22000000"/>
    <n v="44000000"/>
    <n v="11000000"/>
    <n v="55000000"/>
    <n v="2750000"/>
  </r>
  <r>
    <n v="5"/>
    <x v="4"/>
    <n v="2"/>
    <x v="9"/>
    <x v="10"/>
    <n v="163"/>
    <s v="CARRASQUILLA TOMAS"/>
    <x v="0"/>
    <s v="HONDA"/>
    <s v="ROJO"/>
    <n v="3"/>
    <n v="15000000"/>
    <n v="45000000"/>
    <n v="11250000"/>
    <n v="56250000"/>
    <n v="2812500"/>
  </r>
  <r>
    <n v="5"/>
    <x v="4"/>
    <n v="2"/>
    <x v="9"/>
    <x v="11"/>
    <n v="164"/>
    <s v="PAVAS JUAN PABLO"/>
    <x v="1"/>
    <s v="HYUNDAI"/>
    <s v="ROJO"/>
    <n v="1"/>
    <n v="15000000"/>
    <n v="15000000"/>
    <n v="3750000"/>
    <n v="18750000"/>
    <n v="937500"/>
  </r>
  <r>
    <n v="1"/>
    <x v="0"/>
    <n v="1"/>
    <x v="0"/>
    <x v="0"/>
    <n v="165"/>
    <s v="FLOREZ RIVERA GILBERTO"/>
    <x v="0"/>
    <s v="JEEP"/>
    <s v="BLANCO"/>
    <n v="2"/>
    <n v="15000000"/>
    <n v="30000000"/>
    <n v="7500000"/>
    <n v="37500000"/>
    <n v="1875000"/>
  </r>
  <r>
    <n v="1"/>
    <x v="0"/>
    <n v="1"/>
    <x v="0"/>
    <x v="0"/>
    <n v="166"/>
    <s v="CAMACHO VÁSQUEZ CARLOS ANDRÉS"/>
    <x v="1"/>
    <s v="KIA"/>
    <s v="BLANCO"/>
    <n v="3"/>
    <n v="15000000"/>
    <n v="45000000"/>
    <n v="11250000"/>
    <n v="56250000"/>
    <n v="2812500"/>
  </r>
  <r>
    <n v="1"/>
    <x v="0"/>
    <n v="2"/>
    <x v="1"/>
    <x v="1"/>
    <n v="167"/>
    <s v="QUICENO JOHANN ANDRÉS"/>
    <x v="0"/>
    <s v="NISSAN"/>
    <s v="PLATEADO"/>
    <n v="1"/>
    <n v="15000000"/>
    <n v="15000000"/>
    <n v="3750000"/>
    <n v="18750000"/>
    <n v="937500"/>
  </r>
  <r>
    <n v="1"/>
    <x v="0"/>
    <n v="2"/>
    <x v="1"/>
    <x v="2"/>
    <n v="168"/>
    <s v="POSADA  PÉREZ  ERIKSON"/>
    <x v="1"/>
    <s v="MITSUBISHI"/>
    <s v="NEGRO"/>
    <n v="2"/>
    <n v="15000000"/>
    <n v="30000000"/>
    <n v="7500000"/>
    <n v="37500000"/>
    <n v="1875000"/>
  </r>
  <r>
    <n v="2"/>
    <x v="1"/>
    <n v="1"/>
    <x v="2"/>
    <x v="3"/>
    <n v="169"/>
    <s v="MOLINA  HENAO LILIANA MARCELA"/>
    <x v="0"/>
    <s v="MAZDA"/>
    <s v="BLANCO"/>
    <n v="3"/>
    <n v="15000000"/>
    <n v="45000000"/>
    <n v="11250000"/>
    <n v="56250000"/>
    <n v="2812500"/>
  </r>
  <r>
    <n v="2"/>
    <x v="1"/>
    <n v="1"/>
    <x v="2"/>
    <x v="4"/>
    <n v="170"/>
    <s v="MEDINA NATALY"/>
    <x v="1"/>
    <s v="RENAULT"/>
    <s v="NEGRO"/>
    <n v="1"/>
    <n v="15000000"/>
    <n v="15000000"/>
    <n v="3750000"/>
    <n v="18750000"/>
    <n v="937500"/>
  </r>
  <r>
    <n v="2"/>
    <x v="1"/>
    <n v="2"/>
    <x v="3"/>
    <x v="5"/>
    <n v="171"/>
    <s v="CÓRDOBA  ESCOBAR HERNÁN DARÍO"/>
    <x v="0"/>
    <s v="SUZUKI"/>
    <s v="BLANCO"/>
    <n v="2"/>
    <n v="15000000"/>
    <n v="30000000"/>
    <n v="7500000"/>
    <n v="37500000"/>
    <n v="1875000"/>
  </r>
  <r>
    <n v="2"/>
    <x v="1"/>
    <n v="2"/>
    <x v="3"/>
    <x v="6"/>
    <n v="172"/>
    <s v="CEBALLOS  JARAMILLO ANDREA MARIA"/>
    <x v="1"/>
    <s v="VOLSWAGUEN"/>
    <s v="BLANCO"/>
    <n v="3"/>
    <n v="15000000"/>
    <n v="45000000"/>
    <n v="11250000"/>
    <n v="56250000"/>
    <n v="2812500"/>
  </r>
  <r>
    <n v="3"/>
    <x v="2"/>
    <n v="1"/>
    <x v="4"/>
    <x v="7"/>
    <n v="173"/>
    <s v="VALENCIA RESTREPO RUTT STELLA"/>
    <x v="0"/>
    <s v="AUDI"/>
    <s v="NEGRO"/>
    <n v="1"/>
    <n v="15000000"/>
    <n v="15000000"/>
    <n v="3750000"/>
    <n v="18750000"/>
    <n v="937500"/>
  </r>
  <r>
    <n v="3"/>
    <x v="2"/>
    <n v="1"/>
    <x v="4"/>
    <x v="8"/>
    <n v="174"/>
    <s v="LONDOÑO LUISA FERNANDA"/>
    <x v="1"/>
    <s v="BMW"/>
    <s v="NEGRO"/>
    <n v="2"/>
    <n v="15000000"/>
    <n v="30000000"/>
    <n v="7500000"/>
    <n v="37500000"/>
    <n v="1875000"/>
  </r>
  <r>
    <n v="3"/>
    <x v="2"/>
    <n v="2"/>
    <x v="5"/>
    <x v="9"/>
    <n v="175"/>
    <s v="POSADA VALLEJO ESTEFANIA"/>
    <x v="0"/>
    <s v="CHEVROLET"/>
    <s v="NEGRO"/>
    <n v="3"/>
    <n v="15000000"/>
    <n v="45000000"/>
    <n v="11250000"/>
    <n v="56250000"/>
    <n v="2812500"/>
  </r>
  <r>
    <n v="3"/>
    <x v="2"/>
    <n v="2"/>
    <x v="5"/>
    <x v="10"/>
    <n v="176"/>
    <s v="ISAZA ERIEN"/>
    <x v="1"/>
    <s v="CITROEN"/>
    <s v="ROJO"/>
    <n v="1"/>
    <n v="15000000"/>
    <n v="15000000"/>
    <n v="3750000"/>
    <n v="18750000"/>
    <n v="937500"/>
  </r>
  <r>
    <n v="4"/>
    <x v="3"/>
    <n v="1"/>
    <x v="6"/>
    <x v="11"/>
    <n v="177"/>
    <s v="ARIAS HERNANDO"/>
    <x v="0"/>
    <s v="DAIHATSU"/>
    <s v="NEGRO"/>
    <n v="2"/>
    <n v="15000000"/>
    <n v="30000000"/>
    <n v="7500000"/>
    <n v="37500000"/>
    <n v="1875000"/>
  </r>
  <r>
    <n v="4"/>
    <x v="3"/>
    <n v="1"/>
    <x v="6"/>
    <x v="0"/>
    <n v="178"/>
    <s v="UMAÑA MARIA CRISTINA"/>
    <x v="1"/>
    <s v="TOYOTA"/>
    <s v="NEGRO"/>
    <n v="3"/>
    <n v="15000000"/>
    <n v="45000000"/>
    <n v="11250000"/>
    <n v="56250000"/>
    <n v="2812500"/>
  </r>
  <r>
    <n v="4"/>
    <x v="3"/>
    <n v="2"/>
    <x v="7"/>
    <x v="1"/>
    <n v="179"/>
    <s v="VELASQUEZ ALVAREZ OSWALDO"/>
    <x v="0"/>
    <s v="FORD"/>
    <s v="NEGRO"/>
    <n v="1"/>
    <n v="15000000"/>
    <n v="15000000"/>
    <n v="3750000"/>
    <n v="18750000"/>
    <n v="937500"/>
  </r>
  <r>
    <n v="5"/>
    <x v="4"/>
    <n v="1"/>
    <x v="8"/>
    <x v="2"/>
    <n v="180"/>
    <s v="RESTREPO JUAN JOSE"/>
    <x v="1"/>
    <s v="HONDA"/>
    <s v="ROJO"/>
    <n v="2"/>
    <n v="15000000"/>
    <n v="30000000"/>
    <n v="7500000"/>
    <n v="37500000"/>
    <n v="1875000"/>
  </r>
  <r>
    <n v="5"/>
    <x v="4"/>
    <n v="1"/>
    <x v="8"/>
    <x v="3"/>
    <n v="181"/>
    <s v="MENDOZA JAIME"/>
    <x v="0"/>
    <s v="HYUNDAI"/>
    <s v="PLATEADO"/>
    <n v="3"/>
    <n v="22000000"/>
    <n v="66000000"/>
    <n v="16500000"/>
    <n v="82500000"/>
    <n v="4125000"/>
  </r>
  <r>
    <n v="5"/>
    <x v="4"/>
    <n v="2"/>
    <x v="9"/>
    <x v="4"/>
    <n v="182"/>
    <s v="TORO DUQUE HERNAN"/>
    <x v="0"/>
    <s v="JEEP"/>
    <s v="ROJO"/>
    <n v="1"/>
    <n v="22000000"/>
    <n v="22000000"/>
    <n v="5500000"/>
    <n v="27500000"/>
    <n v="1375000"/>
  </r>
  <r>
    <n v="5"/>
    <x v="4"/>
    <n v="2"/>
    <x v="9"/>
    <x v="5"/>
    <n v="183"/>
    <s v="HERNANDEZ HERNANDO"/>
    <x v="1"/>
    <s v="KIA"/>
    <s v="NEGRO"/>
    <n v="2"/>
    <n v="22000000"/>
    <n v="44000000"/>
    <n v="11000000"/>
    <n v="55000000"/>
    <n v="2750000"/>
  </r>
  <r>
    <n v="1"/>
    <x v="0"/>
    <n v="1"/>
    <x v="0"/>
    <x v="0"/>
    <n v="184"/>
    <s v="VELEZ TOBON JUAN ALVARO"/>
    <x v="0"/>
    <s v="MAZDA"/>
    <s v="BLANCO"/>
    <n v="3"/>
    <n v="22000000"/>
    <n v="66000000"/>
    <n v="16500000"/>
    <n v="82500000"/>
    <n v="4125000"/>
  </r>
  <r>
    <n v="1"/>
    <x v="0"/>
    <n v="1"/>
    <x v="0"/>
    <x v="1"/>
    <n v="185"/>
    <s v="VALENCIA VALENCIA CRISTIAN"/>
    <x v="1"/>
    <s v="RENAULT"/>
    <s v="NEGRO"/>
    <n v="1"/>
    <n v="22000000"/>
    <n v="22000000"/>
    <n v="5500000"/>
    <n v="27500000"/>
    <n v="1375000"/>
  </r>
  <r>
    <n v="1"/>
    <x v="0"/>
    <n v="1"/>
    <x v="0"/>
    <x v="2"/>
    <n v="186"/>
    <s v="AGUIRRE  DÁVILA ANDRÉS FELIPE"/>
    <x v="0"/>
    <s v="SUZUKI"/>
    <s v="ROJO"/>
    <n v="2"/>
    <n v="22000000"/>
    <n v="44000000"/>
    <n v="11000000"/>
    <n v="55000000"/>
    <n v="2750000"/>
  </r>
  <r>
    <n v="1"/>
    <x v="0"/>
    <n v="2"/>
    <x v="1"/>
    <x v="3"/>
    <n v="187"/>
    <s v="RUA  GARCÍA LUIS ANIBAL"/>
    <x v="1"/>
    <s v="VOLSWAGUEN"/>
    <s v="ROJO"/>
    <n v="3"/>
    <n v="22000000"/>
    <n v="66000000"/>
    <n v="16500000"/>
    <n v="82500000"/>
    <n v="4125000"/>
  </r>
  <r>
    <n v="1"/>
    <x v="0"/>
    <n v="2"/>
    <x v="1"/>
    <x v="4"/>
    <n v="188"/>
    <s v="PALACIOS  ÁLVAREZ JOHANN JESSID"/>
    <x v="0"/>
    <s v="AUDI"/>
    <s v="ROJO"/>
    <n v="1"/>
    <n v="22000000"/>
    <n v="22000000"/>
    <n v="5500000"/>
    <n v="27500000"/>
    <n v="1375000"/>
  </r>
  <r>
    <n v="2"/>
    <x v="1"/>
    <n v="1"/>
    <x v="2"/>
    <x v="5"/>
    <n v="189"/>
    <s v="OSORIO  RÍOS  DIANA MILENA"/>
    <x v="1"/>
    <s v="BMW"/>
    <s v="NEGRO"/>
    <n v="2"/>
    <n v="22000000"/>
    <n v="44000000"/>
    <n v="11000000"/>
    <n v="55000000"/>
    <n v="2750000"/>
  </r>
  <r>
    <n v="2"/>
    <x v="1"/>
    <n v="1"/>
    <x v="2"/>
    <x v="6"/>
    <n v="190"/>
    <s v="JARABA  CORTÉS PAOLA MARCELA"/>
    <x v="0"/>
    <s v="CHEVROLET"/>
    <s v="BLANCO"/>
    <n v="3"/>
    <n v="22000000"/>
    <n v="66000000"/>
    <n v="16500000"/>
    <n v="82500000"/>
    <n v="4125000"/>
  </r>
  <r>
    <n v="2"/>
    <x v="1"/>
    <n v="1"/>
    <x v="2"/>
    <x v="7"/>
    <n v="191"/>
    <s v="IDARRAGA  GÓMEZ YANIVI ANDREA"/>
    <x v="1"/>
    <s v="CITROEN"/>
    <s v="PLATEADO"/>
    <n v="1"/>
    <n v="22000000"/>
    <n v="22000000"/>
    <n v="5500000"/>
    <n v="27500000"/>
    <n v="1375000"/>
  </r>
  <r>
    <n v="2"/>
    <x v="1"/>
    <n v="2"/>
    <x v="3"/>
    <x v="8"/>
    <n v="192"/>
    <s v="BUSTOS  RUBIANO HERNÁN DAVID"/>
    <x v="0"/>
    <s v="DAIHATSU"/>
    <s v="NEGRO"/>
    <n v="2"/>
    <n v="22000000"/>
    <n v="44000000"/>
    <n v="11000000"/>
    <n v="55000000"/>
    <n v="2750000"/>
  </r>
  <r>
    <n v="2"/>
    <x v="1"/>
    <n v="2"/>
    <x v="3"/>
    <x v="9"/>
    <n v="193"/>
    <s v="BERRIO  GALLEGO EDWIN ARLEY"/>
    <x v="1"/>
    <s v="TOYOTA"/>
    <s v="BLANCO"/>
    <n v="3"/>
    <n v="22000000"/>
    <n v="66000000"/>
    <n v="16500000"/>
    <n v="82500000"/>
    <n v="4125000"/>
  </r>
  <r>
    <n v="3"/>
    <x v="2"/>
    <n v="1"/>
    <x v="4"/>
    <x v="10"/>
    <n v="194"/>
    <s v="RIAZA URIEL"/>
    <x v="0"/>
    <s v="FORD"/>
    <s v="BLANCO"/>
    <n v="1"/>
    <n v="22000000"/>
    <n v="22000000"/>
    <n v="5500000"/>
    <n v="27500000"/>
    <n v="1375000"/>
  </r>
  <r>
    <n v="3"/>
    <x v="2"/>
    <n v="1"/>
    <x v="4"/>
    <x v="11"/>
    <n v="195"/>
    <s v="BERTEL RIVAS FREDYS EDUARDO"/>
    <x v="1"/>
    <s v="HONDA"/>
    <s v="BLANCO"/>
    <n v="2"/>
    <n v="22000000"/>
    <n v="44000000"/>
    <n v="11000000"/>
    <n v="55000000"/>
    <n v="2750000"/>
  </r>
  <r>
    <n v="3"/>
    <x v="2"/>
    <n v="2"/>
    <x v="5"/>
    <x v="0"/>
    <n v="196"/>
    <s v="FRANCO FERNANDO"/>
    <x v="0"/>
    <s v="HYUNDAI"/>
    <s v="BLANCO"/>
    <n v="3"/>
    <n v="22000000"/>
    <n v="66000000"/>
    <n v="16500000"/>
    <n v="82500000"/>
    <n v="4125000"/>
  </r>
  <r>
    <n v="3"/>
    <x v="2"/>
    <n v="2"/>
    <x v="5"/>
    <x v="0"/>
    <n v="197"/>
    <s v="MEJIA MARIA ELENA"/>
    <x v="1"/>
    <s v="JEEP"/>
    <s v="ROJO"/>
    <n v="1"/>
    <n v="22000000"/>
    <n v="22000000"/>
    <n v="5500000"/>
    <n v="27500000"/>
    <n v="1375000"/>
  </r>
  <r>
    <n v="4"/>
    <x v="3"/>
    <n v="1"/>
    <x v="6"/>
    <x v="1"/>
    <n v="198"/>
    <s v="ISAZA OCHOA HERNAN"/>
    <x v="0"/>
    <s v="KIA"/>
    <s v="PLATEADO"/>
    <n v="2"/>
    <n v="22000000"/>
    <n v="44000000"/>
    <n v="11000000"/>
    <n v="55000000"/>
    <n v="2750000"/>
  </r>
  <r>
    <n v="4"/>
    <x v="3"/>
    <n v="1"/>
    <x v="6"/>
    <x v="2"/>
    <n v="199"/>
    <s v="TORO VERONICA"/>
    <x v="1"/>
    <s v="NISSAN"/>
    <s v="ROJO"/>
    <n v="3"/>
    <n v="22000000"/>
    <n v="66000000"/>
    <n v="16500000"/>
    <n v="82500000"/>
    <n v="4125000"/>
  </r>
  <r>
    <n v="4"/>
    <x v="3"/>
    <n v="2"/>
    <x v="7"/>
    <x v="3"/>
    <n v="200"/>
    <s v="RESTREPO LAVERDE GABRIELA"/>
    <x v="0"/>
    <s v="MITSUBISHI"/>
    <s v="BLANCO"/>
    <n v="1"/>
    <n v="22000000"/>
    <n v="22000000"/>
    <n v="5500000"/>
    <n v="27500000"/>
    <n v="1375000"/>
  </r>
  <r>
    <n v="4"/>
    <x v="3"/>
    <n v="2"/>
    <x v="7"/>
    <x v="4"/>
    <n v="201"/>
    <s v="VALENCIA DORALBA"/>
    <x v="1"/>
    <s v="MAZDA"/>
    <s v="NEGRO"/>
    <n v="2"/>
    <n v="22000000"/>
    <n v="44000000"/>
    <n v="11000000"/>
    <n v="55000000"/>
    <n v="2750000"/>
  </r>
  <r>
    <n v="5"/>
    <x v="4"/>
    <n v="1"/>
    <x v="8"/>
    <x v="5"/>
    <n v="202"/>
    <s v="PINO MARIA TERESA"/>
    <x v="0"/>
    <s v="RENAULT"/>
    <s v="PLATEADO"/>
    <n v="3"/>
    <n v="22000000"/>
    <n v="66000000"/>
    <n v="16500000"/>
    <n v="82500000"/>
    <n v="4125000"/>
  </r>
  <r>
    <n v="5"/>
    <x v="4"/>
    <n v="1"/>
    <x v="8"/>
    <x v="6"/>
    <n v="203"/>
    <s v="PEREA YENNI"/>
    <x v="1"/>
    <s v="SUZUKI"/>
    <s v="NEGRO"/>
    <n v="1"/>
    <n v="15000000"/>
    <n v="15000000"/>
    <n v="3750000"/>
    <n v="18750000"/>
    <n v="937500"/>
  </r>
  <r>
    <n v="5"/>
    <x v="4"/>
    <n v="2"/>
    <x v="9"/>
    <x v="7"/>
    <n v="204"/>
    <s v="RIOS VALENCIA ALEJANDRA"/>
    <x v="0"/>
    <s v="VOLSWAGUEN"/>
    <s v="NEGRO"/>
    <n v="2"/>
    <n v="15000000"/>
    <n v="30000000"/>
    <n v="7500000"/>
    <n v="37500000"/>
    <n v="1875000"/>
  </r>
  <r>
    <n v="5"/>
    <x v="4"/>
    <n v="2"/>
    <x v="9"/>
    <x v="8"/>
    <n v="205"/>
    <s v="CRUZ CAROLINA"/>
    <x v="1"/>
    <s v="AUDI"/>
    <s v="BLANCO"/>
    <n v="3"/>
    <n v="15000000"/>
    <n v="45000000"/>
    <n v="11250000"/>
    <n v="56250000"/>
    <n v="2812500"/>
  </r>
  <r>
    <n v="1"/>
    <x v="0"/>
    <n v="1"/>
    <x v="0"/>
    <x v="9"/>
    <n v="206"/>
    <s v="RESTREPO VALENCIA RUTT STELLA"/>
    <x v="0"/>
    <s v="BMW"/>
    <s v="ROJO"/>
    <n v="1"/>
    <n v="15000000"/>
    <n v="15000000"/>
    <n v="3750000"/>
    <n v="18750000"/>
    <n v="937500"/>
  </r>
  <r>
    <n v="1"/>
    <x v="0"/>
    <n v="1"/>
    <x v="0"/>
    <x v="10"/>
    <n v="207"/>
    <s v="RESTREPO LAVERDE GABRIELA"/>
    <x v="1"/>
    <s v="CHEVROLET"/>
    <s v="PLATEADO"/>
    <n v="2"/>
    <n v="15000000"/>
    <n v="30000000"/>
    <n v="7500000"/>
    <n v="37500000"/>
    <n v="1875000"/>
  </r>
  <r>
    <n v="1"/>
    <x v="0"/>
    <n v="2"/>
    <x v="1"/>
    <x v="11"/>
    <n v="208"/>
    <s v="RUA  CASTAÑO JAIME IGNACIO"/>
    <x v="0"/>
    <s v="CITROEN"/>
    <s v="NEGRO"/>
    <n v="3"/>
    <n v="15000000"/>
    <n v="45000000"/>
    <n v="11250000"/>
    <n v="56250000"/>
    <n v="2812500"/>
  </r>
  <r>
    <n v="1"/>
    <x v="0"/>
    <n v="2"/>
    <x v="1"/>
    <x v="0"/>
    <n v="209"/>
    <s v="RENDON  TAMAYO ESTEBAN"/>
    <x v="1"/>
    <s v="DAIHATSU"/>
    <s v="BLANCO"/>
    <n v="1"/>
    <n v="15000000"/>
    <n v="15000000"/>
    <n v="3750000"/>
    <n v="18750000"/>
    <n v="937500"/>
  </r>
  <r>
    <n v="1"/>
    <x v="0"/>
    <n v="2"/>
    <x v="1"/>
    <x v="0"/>
    <n v="210"/>
    <s v="PÉREZ  QUICENO  JONATHAN ESTEVEN"/>
    <x v="0"/>
    <s v="TOYOTA"/>
    <s v="BLANCO"/>
    <n v="2"/>
    <n v="15000000"/>
    <n v="30000000"/>
    <n v="7500000"/>
    <n v="37500000"/>
    <n v="1875000"/>
  </r>
  <r>
    <n v="1"/>
    <x v="0"/>
    <n v="2"/>
    <x v="1"/>
    <x v="1"/>
    <n v="211"/>
    <s v="PATIÑO  BOHÓRQUEZ JOHANN ESTEBAN"/>
    <x v="1"/>
    <s v="FORD"/>
    <s v="BLANCO"/>
    <n v="3"/>
    <n v="15000000"/>
    <n v="45000000"/>
    <n v="11250000"/>
    <n v="56250000"/>
    <n v="2812500"/>
  </r>
  <r>
    <n v="2"/>
    <x v="1"/>
    <n v="1"/>
    <x v="2"/>
    <x v="2"/>
    <n v="212"/>
    <s v="GARCÍA  RUIZ YULIETH CRISTINA"/>
    <x v="0"/>
    <s v="HONDA"/>
    <s v="BLANCO"/>
    <n v="1"/>
    <n v="15000000"/>
    <n v="15000000"/>
    <n v="3750000"/>
    <n v="18750000"/>
    <n v="937500"/>
  </r>
  <r>
    <n v="2"/>
    <x v="1"/>
    <n v="2"/>
    <x v="3"/>
    <x v="3"/>
    <n v="213"/>
    <s v="FRANCO  CORREA  JUAN FELIPE"/>
    <x v="1"/>
    <s v="HYUNDAI"/>
    <s v="BLANCO"/>
    <n v="2"/>
    <n v="15000000"/>
    <n v="30000000"/>
    <n v="7500000"/>
    <n v="37500000"/>
    <n v="1875000"/>
  </r>
  <r>
    <n v="2"/>
    <x v="1"/>
    <n v="2"/>
    <x v="3"/>
    <x v="4"/>
    <n v="214"/>
    <s v="BERRIO  ÁLVAREZ EDWIN EDUARDO"/>
    <x v="0"/>
    <s v="JEEP"/>
    <s v="BLANCO"/>
    <n v="3"/>
    <n v="15000000"/>
    <n v="45000000"/>
    <n v="11250000"/>
    <n v="56250000"/>
    <n v="2812500"/>
  </r>
  <r>
    <n v="3"/>
    <x v="2"/>
    <n v="1"/>
    <x v="4"/>
    <x v="5"/>
    <n v="215"/>
    <s v="BALBÍN   TEJADA HURLEY ESTEPHAN"/>
    <x v="1"/>
    <s v="KIA"/>
    <s v="NEGRO"/>
    <n v="1"/>
    <n v="15000000"/>
    <n v="15000000"/>
    <n v="3750000"/>
    <n v="18750000"/>
    <n v="937500"/>
  </r>
  <r>
    <n v="3"/>
    <x v="2"/>
    <n v="1"/>
    <x v="4"/>
    <x v="6"/>
    <n v="216"/>
    <s v="CARDONA JAVIER"/>
    <x v="0"/>
    <s v="NISSAN"/>
    <s v="NEGRO"/>
    <n v="2"/>
    <n v="15000000"/>
    <n v="30000000"/>
    <n v="7500000"/>
    <n v="37500000"/>
    <n v="1875000"/>
  </r>
  <r>
    <n v="3"/>
    <x v="2"/>
    <n v="2"/>
    <x v="5"/>
    <x v="7"/>
    <n v="217"/>
    <s v="GUERRA PATRICIA"/>
    <x v="1"/>
    <s v="MITSUBISHI"/>
    <s v="ROJO"/>
    <n v="3"/>
    <n v="15000000"/>
    <n v="45000000"/>
    <n v="11250000"/>
    <n v="56250000"/>
    <n v="2812500"/>
  </r>
  <r>
    <n v="3"/>
    <x v="2"/>
    <n v="2"/>
    <x v="5"/>
    <x v="8"/>
    <n v="218"/>
    <s v="VALDES FONTALVO NATALIA"/>
    <x v="0"/>
    <s v="MAZDA"/>
    <s v="BLANCO"/>
    <n v="1"/>
    <n v="15000000"/>
    <n v="15000000"/>
    <n v="3750000"/>
    <n v="18750000"/>
    <n v="937500"/>
  </r>
  <r>
    <n v="4"/>
    <x v="3"/>
    <n v="1"/>
    <x v="6"/>
    <x v="9"/>
    <n v="219"/>
    <s v="CATAÑO NATALIA"/>
    <x v="1"/>
    <s v="RENAULT"/>
    <s v="ROJO"/>
    <n v="2"/>
    <n v="15000000"/>
    <n v="30000000"/>
    <n v="7500000"/>
    <n v="37500000"/>
    <n v="1875000"/>
  </r>
  <r>
    <n v="4"/>
    <x v="3"/>
    <n v="1"/>
    <x v="6"/>
    <x v="10"/>
    <n v="220"/>
    <s v="MOSQUERA AIDIS GIOMAR"/>
    <x v="0"/>
    <s v="SUZUKI"/>
    <s v="BLANCO"/>
    <n v="3"/>
    <n v="15000000"/>
    <n v="45000000"/>
    <n v="11250000"/>
    <n v="56250000"/>
    <n v="2812500"/>
  </r>
  <r>
    <n v="4"/>
    <x v="3"/>
    <n v="2"/>
    <x v="7"/>
    <x v="11"/>
    <n v="221"/>
    <s v="RUIZ DUQUE JONH EDUAR"/>
    <x v="1"/>
    <s v="VOLSWAGUEN"/>
    <s v="ROJO"/>
    <n v="1"/>
    <n v="22000000"/>
    <n v="22000000"/>
    <n v="5500000"/>
    <n v="27500000"/>
    <n v="1375000"/>
  </r>
  <r>
    <n v="4"/>
    <x v="3"/>
    <n v="2"/>
    <x v="7"/>
    <x v="0"/>
    <n v="222"/>
    <s v="AYALA WILSON"/>
    <x v="0"/>
    <s v="AUDI"/>
    <s v="ROJO"/>
    <n v="2"/>
    <n v="22000000"/>
    <n v="44000000"/>
    <n v="11000000"/>
    <n v="55000000"/>
    <n v="2750000"/>
  </r>
  <r>
    <n v="4"/>
    <x v="3"/>
    <n v="2"/>
    <x v="7"/>
    <x v="0"/>
    <n v="223"/>
    <s v="VELEZ TOBON CONSUELO"/>
    <x v="1"/>
    <s v="BMW"/>
    <s v="NEGRO"/>
    <n v="3"/>
    <n v="22000000"/>
    <n v="66000000"/>
    <n v="16500000"/>
    <n v="82500000"/>
    <n v="4125000"/>
  </r>
  <r>
    <n v="5"/>
    <x v="4"/>
    <n v="1"/>
    <x v="8"/>
    <x v="1"/>
    <n v="224"/>
    <s v="SANTOS JOHANNY"/>
    <x v="0"/>
    <s v="CHEVROLET"/>
    <s v="PLATEADO"/>
    <n v="1"/>
    <n v="22000000"/>
    <n v="22000000"/>
    <n v="5500000"/>
    <n v="27500000"/>
    <n v="1375000"/>
  </r>
  <r>
    <n v="5"/>
    <x v="4"/>
    <n v="1"/>
    <x v="8"/>
    <x v="2"/>
    <n v="225"/>
    <s v="GARCIA YOLMY"/>
    <x v="1"/>
    <s v="CITROEN"/>
    <s v="PLATEADO"/>
    <n v="2"/>
    <n v="22000000"/>
    <n v="44000000"/>
    <n v="11000000"/>
    <n v="55000000"/>
    <n v="2750000"/>
  </r>
  <r>
    <n v="5"/>
    <x v="4"/>
    <n v="2"/>
    <x v="9"/>
    <x v="3"/>
    <n v="226"/>
    <s v="SAVATER FERNANDO"/>
    <x v="0"/>
    <s v="DAIHATSU"/>
    <s v="BLANCO"/>
    <n v="3"/>
    <n v="22000000"/>
    <n v="66000000"/>
    <n v="16500000"/>
    <n v="82500000"/>
    <n v="4125000"/>
  </r>
  <r>
    <n v="5"/>
    <x v="4"/>
    <n v="2"/>
    <x v="9"/>
    <x v="4"/>
    <n v="227"/>
    <s v="SOTO APARICIO FERNANDO"/>
    <x v="1"/>
    <s v="TOYOTA"/>
    <s v="BLANCO"/>
    <n v="1"/>
    <n v="22000000"/>
    <n v="22000000"/>
    <n v="5500000"/>
    <n v="27500000"/>
    <n v="1375000"/>
  </r>
  <r>
    <n v="1"/>
    <x v="0"/>
    <n v="1"/>
    <x v="0"/>
    <x v="5"/>
    <n v="228"/>
    <s v="RENDON TAMAYO ALVARO"/>
    <x v="0"/>
    <s v="FORD"/>
    <s v="BLANCO"/>
    <n v="2"/>
    <n v="22000000"/>
    <n v="44000000"/>
    <n v="11000000"/>
    <n v="55000000"/>
    <n v="2750000"/>
  </r>
  <r>
    <n v="1"/>
    <x v="0"/>
    <n v="1"/>
    <x v="0"/>
    <x v="6"/>
    <n v="229"/>
    <s v="FRANCO NATALIA YURLEY"/>
    <x v="1"/>
    <s v="HONDA"/>
    <s v="BLANCO"/>
    <n v="3"/>
    <n v="22000000"/>
    <n v="66000000"/>
    <n v="16500000"/>
    <n v="82500000"/>
    <n v="4125000"/>
  </r>
  <r>
    <n v="1"/>
    <x v="0"/>
    <n v="2"/>
    <x v="1"/>
    <x v="7"/>
    <n v="230"/>
    <s v="QUINTERO  QUICENO RAUL"/>
    <x v="0"/>
    <s v="HYUNDAI"/>
    <s v="BLANCO"/>
    <n v="1"/>
    <n v="22000000"/>
    <n v="22000000"/>
    <n v="5500000"/>
    <n v="27500000"/>
    <n v="1375000"/>
  </r>
  <r>
    <n v="1"/>
    <x v="0"/>
    <n v="2"/>
    <x v="1"/>
    <x v="8"/>
    <n v="231"/>
    <s v="QUINTERO  JARAMILLO JONH ANDERSON"/>
    <x v="1"/>
    <s v="JEEP"/>
    <s v="BLANCO"/>
    <n v="2"/>
    <n v="22000000"/>
    <n v="44000000"/>
    <n v="11000000"/>
    <n v="55000000"/>
    <n v="2750000"/>
  </r>
  <r>
    <n v="2"/>
    <x v="1"/>
    <n v="1"/>
    <x v="2"/>
    <x v="9"/>
    <n v="232"/>
    <s v="OCAMPO  OLAYA JOHANN ESTID"/>
    <x v="0"/>
    <s v="KIA"/>
    <s v="PLATEADO"/>
    <n v="3"/>
    <n v="22000000"/>
    <n v="66000000"/>
    <n v="16500000"/>
    <n v="82500000"/>
    <n v="4125000"/>
  </r>
  <r>
    <n v="2"/>
    <x v="1"/>
    <n v="1"/>
    <x v="2"/>
    <x v="10"/>
    <n v="233"/>
    <s v="MUÑOZ  MARTÍNEZ CRISTIAN CAMILO"/>
    <x v="1"/>
    <s v="NISSAN"/>
    <s v="BLANCO"/>
    <n v="1"/>
    <n v="22000000"/>
    <n v="22000000"/>
    <n v="5500000"/>
    <n v="27500000"/>
    <n v="1375000"/>
  </r>
  <r>
    <n v="2"/>
    <x v="1"/>
    <n v="2"/>
    <x v="3"/>
    <x v="11"/>
    <n v="234"/>
    <s v="FLOREZ   VALENCIA DIANA MARIA"/>
    <x v="0"/>
    <s v="MITSUBISHI"/>
    <s v="NEGRO"/>
    <n v="2"/>
    <n v="22000000"/>
    <n v="44000000"/>
    <n v="11000000"/>
    <n v="55000000"/>
    <n v="2750000"/>
  </r>
  <r>
    <n v="2"/>
    <x v="1"/>
    <n v="2"/>
    <x v="3"/>
    <x v="0"/>
    <n v="235"/>
    <s v="CORREA  ECHAVARRIA JUAN PABLO"/>
    <x v="1"/>
    <s v="MAZDA"/>
    <s v="ROJO"/>
    <n v="3"/>
    <n v="22000000"/>
    <n v="66000000"/>
    <n v="16500000"/>
    <n v="82500000"/>
    <n v="4125000"/>
  </r>
  <r>
    <n v="3"/>
    <x v="2"/>
    <n v="1"/>
    <x v="4"/>
    <x v="0"/>
    <n v="236"/>
    <s v="VELASQUEZ LAVAREZ OSWALDO"/>
    <x v="0"/>
    <s v="RENAULT"/>
    <s v="PLATEADO"/>
    <n v="1"/>
    <n v="22000000"/>
    <n v="22000000"/>
    <n v="5500000"/>
    <n v="27500000"/>
    <n v="1375000"/>
  </r>
  <r>
    <n v="3"/>
    <x v="2"/>
    <n v="1"/>
    <x v="4"/>
    <x v="1"/>
    <n v="237"/>
    <s v="VELEZ TOBON CONSUELO"/>
    <x v="1"/>
    <s v="SUZUKI"/>
    <s v="PLATEADO"/>
    <n v="2"/>
    <n v="22000000"/>
    <n v="44000000"/>
    <n v="11000000"/>
    <n v="55000000"/>
    <n v="2750000"/>
  </r>
  <r>
    <n v="3"/>
    <x v="2"/>
    <n v="2"/>
    <x v="5"/>
    <x v="2"/>
    <n v="238"/>
    <s v="VELASQUEZ CHICA ALEXANDRA"/>
    <x v="0"/>
    <s v="VOLSWAGUEN"/>
    <s v="BLANCO"/>
    <n v="3"/>
    <n v="22000000"/>
    <n v="66000000"/>
    <n v="16500000"/>
    <n v="82500000"/>
    <n v="4125000"/>
  </r>
  <r>
    <n v="3"/>
    <x v="2"/>
    <n v="2"/>
    <x v="5"/>
    <x v="3"/>
    <n v="239"/>
    <s v="AGUDELO LINA MARITZA"/>
    <x v="1"/>
    <s v="AUDI"/>
    <s v="BLANCO"/>
    <n v="1"/>
    <n v="22000000"/>
    <n v="22000000"/>
    <n v="5500000"/>
    <n v="27500000"/>
    <n v="1375000"/>
  </r>
  <r>
    <n v="4"/>
    <x v="3"/>
    <n v="1"/>
    <x v="6"/>
    <x v="4"/>
    <n v="240"/>
    <s v="RENDON TAMAYO ESTEBAN"/>
    <x v="0"/>
    <s v="BMW"/>
    <s v="BLANCO"/>
    <n v="2"/>
    <n v="22000000"/>
    <n v="44000000"/>
    <n v="11000000"/>
    <n v="55000000"/>
    <n v="2750000"/>
  </r>
  <r>
    <n v="4"/>
    <x v="3"/>
    <n v="1"/>
    <x v="6"/>
    <x v="5"/>
    <n v="241"/>
    <s v="RENDON TAMAYO ALVARO"/>
    <x v="1"/>
    <s v="CHEVROLET"/>
    <s v="BLANCO"/>
    <n v="3"/>
    <n v="22000000"/>
    <n v="66000000"/>
    <n v="16500000"/>
    <n v="82500000"/>
    <n v="4125000"/>
  </r>
  <r>
    <n v="4"/>
    <x v="3"/>
    <n v="2"/>
    <x v="7"/>
    <x v="6"/>
    <n v="242"/>
    <s v="ZAPATA JIMENEZ ELKIN ALBERTO"/>
    <x v="0"/>
    <s v="CITROEN"/>
    <s v="ROJO"/>
    <n v="1"/>
    <n v="22000000"/>
    <n v="22000000"/>
    <n v="5500000"/>
    <n v="27500000"/>
    <n v="1375000"/>
  </r>
  <r>
    <n v="4"/>
    <x v="3"/>
    <n v="2"/>
    <x v="7"/>
    <x v="7"/>
    <n v="243"/>
    <s v="ZAPARA JIMENEZ JONH MARIO"/>
    <x v="1"/>
    <s v="DAIHATSU"/>
    <s v="BLANCO"/>
    <n v="2"/>
    <n v="15000000"/>
    <n v="30000000"/>
    <n v="7500000"/>
    <n v="37500000"/>
    <n v="1875000"/>
  </r>
  <r>
    <n v="5"/>
    <x v="4"/>
    <n v="1"/>
    <x v="8"/>
    <x v="8"/>
    <n v="244"/>
    <s v="FERNANDEZ TERESA"/>
    <x v="0"/>
    <s v="TOYOTA"/>
    <s v="ROJO"/>
    <n v="3"/>
    <n v="15000000"/>
    <n v="45000000"/>
    <n v="11250000"/>
    <n v="56250000"/>
    <n v="2812500"/>
  </r>
  <r>
    <n v="5"/>
    <x v="4"/>
    <n v="1"/>
    <x v="8"/>
    <x v="9"/>
    <n v="245"/>
    <s v="CORREA ANGELA"/>
    <x v="1"/>
    <s v="FORD"/>
    <s v="ROJO"/>
    <n v="1"/>
    <n v="15000000"/>
    <n v="15000000"/>
    <n v="3750000"/>
    <n v="18750000"/>
    <n v="937500"/>
  </r>
  <r>
    <n v="5"/>
    <x v="4"/>
    <n v="2"/>
    <x v="9"/>
    <x v="10"/>
    <n v="246"/>
    <s v="CARRASQUILLA TOMAS"/>
    <x v="0"/>
    <s v="HONDA"/>
    <s v="ROJO"/>
    <n v="2"/>
    <n v="15000000"/>
    <n v="30000000"/>
    <n v="7500000"/>
    <n v="37500000"/>
    <n v="1875000"/>
  </r>
  <r>
    <n v="5"/>
    <x v="4"/>
    <n v="2"/>
    <x v="9"/>
    <x v="11"/>
    <n v="247"/>
    <s v="PAVAS JUAN PABLO"/>
    <x v="1"/>
    <s v="HYUNDAI"/>
    <s v="ROJO"/>
    <n v="3"/>
    <n v="15000000"/>
    <n v="45000000"/>
    <n v="11250000"/>
    <n v="56250000"/>
    <n v="2812500"/>
  </r>
  <r>
    <n v="1"/>
    <x v="0"/>
    <n v="1"/>
    <x v="0"/>
    <x v="0"/>
    <n v="248"/>
    <s v="FLOREZ RIVERA GILBERTO"/>
    <x v="0"/>
    <s v="JEEP"/>
    <s v="BLANCO"/>
    <n v="1"/>
    <n v="15000000"/>
    <n v="15000000"/>
    <n v="3750000"/>
    <n v="18750000"/>
    <n v="937500"/>
  </r>
  <r>
    <n v="1"/>
    <x v="0"/>
    <n v="1"/>
    <x v="0"/>
    <x v="0"/>
    <n v="249"/>
    <s v="CAMACHO VÁSQUEZ CARLOS ANDRÉS"/>
    <x v="1"/>
    <s v="KIA"/>
    <s v="BLANCO"/>
    <n v="2"/>
    <n v="15000000"/>
    <n v="30000000"/>
    <n v="7500000"/>
    <n v="37500000"/>
    <n v="1875000"/>
  </r>
  <r>
    <n v="1"/>
    <x v="0"/>
    <n v="2"/>
    <x v="1"/>
    <x v="1"/>
    <n v="250"/>
    <s v="QUICENO JOHANN ANDRÉS"/>
    <x v="0"/>
    <s v="NISSAN"/>
    <s v="PLATEADO"/>
    <n v="3"/>
    <n v="15000000"/>
    <n v="45000000"/>
    <n v="11250000"/>
    <n v="56250000"/>
    <n v="2812500"/>
  </r>
  <r>
    <n v="1"/>
    <x v="0"/>
    <n v="2"/>
    <x v="1"/>
    <x v="2"/>
    <n v="251"/>
    <s v="POSADA  PÉREZ  ERIKSON"/>
    <x v="1"/>
    <s v="MITSUBISHI"/>
    <s v="NEGRO"/>
    <n v="1"/>
    <n v="15000000"/>
    <n v="15000000"/>
    <n v="3750000"/>
    <n v="18750000"/>
    <n v="937500"/>
  </r>
  <r>
    <n v="2"/>
    <x v="1"/>
    <n v="1"/>
    <x v="2"/>
    <x v="3"/>
    <n v="252"/>
    <s v="MOLINA  HENAO LILIANA MARCELA"/>
    <x v="0"/>
    <s v="MAZDA"/>
    <s v="BLANCO"/>
    <n v="2"/>
    <n v="15000000"/>
    <n v="30000000"/>
    <n v="7500000"/>
    <n v="37500000"/>
    <n v="1875000"/>
  </r>
  <r>
    <n v="2"/>
    <x v="1"/>
    <n v="1"/>
    <x v="2"/>
    <x v="4"/>
    <n v="253"/>
    <s v="MEDINA NATALY"/>
    <x v="1"/>
    <s v="RENAULT"/>
    <s v="NEGRO"/>
    <n v="3"/>
    <n v="15000000"/>
    <n v="45000000"/>
    <n v="11250000"/>
    <n v="56250000"/>
    <n v="2812500"/>
  </r>
  <r>
    <n v="2"/>
    <x v="1"/>
    <n v="2"/>
    <x v="3"/>
    <x v="5"/>
    <n v="254"/>
    <s v="CÓRDOBA  ESCOBAR HERNÁN DARÍO"/>
    <x v="0"/>
    <s v="SUZUKI"/>
    <s v="BLANCO"/>
    <n v="1"/>
    <n v="15000000"/>
    <n v="15000000"/>
    <n v="3750000"/>
    <n v="18750000"/>
    <n v="937500"/>
  </r>
  <r>
    <n v="2"/>
    <x v="1"/>
    <n v="2"/>
    <x v="3"/>
    <x v="6"/>
    <n v="255"/>
    <s v="CEBALLOS  JARAMILLO ANDREA MARIA"/>
    <x v="1"/>
    <s v="VOLSWAGUEN"/>
    <s v="BLANCO"/>
    <n v="2"/>
    <n v="15000000"/>
    <n v="30000000"/>
    <n v="7500000"/>
    <n v="37500000"/>
    <n v="1875000"/>
  </r>
  <r>
    <n v="3"/>
    <x v="2"/>
    <n v="1"/>
    <x v="4"/>
    <x v="7"/>
    <n v="256"/>
    <s v="VALENCIA RESTREPO RUTT STELLA"/>
    <x v="0"/>
    <s v="AUDI"/>
    <s v="NEGRO"/>
    <n v="3"/>
    <n v="15000000"/>
    <n v="45000000"/>
    <n v="11250000"/>
    <n v="56250000"/>
    <n v="2812500"/>
  </r>
  <r>
    <n v="3"/>
    <x v="2"/>
    <n v="1"/>
    <x v="4"/>
    <x v="8"/>
    <n v="257"/>
    <s v="LONDOÑO LUISA FERNANDA"/>
    <x v="1"/>
    <s v="BMW"/>
    <s v="NEGRO"/>
    <n v="1"/>
    <n v="15000000"/>
    <n v="15000000"/>
    <n v="3750000"/>
    <n v="18750000"/>
    <n v="937500"/>
  </r>
  <r>
    <n v="3"/>
    <x v="2"/>
    <n v="2"/>
    <x v="5"/>
    <x v="9"/>
    <n v="258"/>
    <s v="POSADA VALLEJO ESTEFANIA"/>
    <x v="0"/>
    <s v="CHEVROLET"/>
    <s v="NEGRO"/>
    <n v="2"/>
    <n v="15000000"/>
    <n v="30000000"/>
    <n v="7500000"/>
    <n v="37500000"/>
    <n v="1875000"/>
  </r>
  <r>
    <n v="3"/>
    <x v="2"/>
    <n v="2"/>
    <x v="5"/>
    <x v="10"/>
    <n v="259"/>
    <s v="ISAZA ERIEN"/>
    <x v="1"/>
    <s v="CITROEN"/>
    <s v="ROJO"/>
    <n v="3"/>
    <n v="15000000"/>
    <n v="45000000"/>
    <n v="11250000"/>
    <n v="56250000"/>
    <n v="2812500"/>
  </r>
  <r>
    <n v="4"/>
    <x v="3"/>
    <n v="1"/>
    <x v="6"/>
    <x v="11"/>
    <n v="260"/>
    <s v="ARIAS HERNANDO"/>
    <x v="0"/>
    <s v="DAIHATSU"/>
    <s v="NEGRO"/>
    <n v="1"/>
    <n v="15000000"/>
    <n v="15000000"/>
    <n v="3750000"/>
    <n v="18750000"/>
    <n v="937500"/>
  </r>
  <r>
    <n v="4"/>
    <x v="3"/>
    <n v="1"/>
    <x v="6"/>
    <x v="0"/>
    <n v="261"/>
    <s v="UMAÑA MARIA CRISTINA"/>
    <x v="1"/>
    <s v="TOYOTA"/>
    <s v="NEGRO"/>
    <n v="2"/>
    <n v="22000000"/>
    <n v="44000000"/>
    <n v="11000000"/>
    <n v="55000000"/>
    <n v="2750000"/>
  </r>
  <r>
    <n v="4"/>
    <x v="3"/>
    <n v="2"/>
    <x v="7"/>
    <x v="1"/>
    <n v="262"/>
    <s v="VELASQUEZ ALVAREZ OSWALDO"/>
    <x v="0"/>
    <s v="FORD"/>
    <s v="NEGRO"/>
    <n v="3"/>
    <n v="22000000"/>
    <n v="66000000"/>
    <n v="16500000"/>
    <n v="82500000"/>
    <n v="4125000"/>
  </r>
  <r>
    <n v="5"/>
    <x v="4"/>
    <n v="1"/>
    <x v="8"/>
    <x v="2"/>
    <n v="263"/>
    <s v="RESTREPO JUAN JOSE"/>
    <x v="1"/>
    <s v="HONDA"/>
    <s v="ROJO"/>
    <n v="1"/>
    <n v="22000000"/>
    <n v="22000000"/>
    <n v="5500000"/>
    <n v="27500000"/>
    <n v="1375000"/>
  </r>
  <r>
    <n v="5"/>
    <x v="4"/>
    <n v="1"/>
    <x v="8"/>
    <x v="3"/>
    <n v="264"/>
    <s v="MENDOZA JAIME"/>
    <x v="0"/>
    <s v="HYUNDAI"/>
    <s v="PLATEADO"/>
    <n v="2"/>
    <n v="22000000"/>
    <n v="44000000"/>
    <n v="11000000"/>
    <n v="55000000"/>
    <n v="2750000"/>
  </r>
  <r>
    <n v="5"/>
    <x v="4"/>
    <n v="2"/>
    <x v="9"/>
    <x v="4"/>
    <n v="265"/>
    <s v="TORO DUQUE HERNAN"/>
    <x v="0"/>
    <s v="JEEP"/>
    <s v="ROJO"/>
    <n v="3"/>
    <n v="22000000"/>
    <n v="66000000"/>
    <n v="16500000"/>
    <n v="82500000"/>
    <n v="4125000"/>
  </r>
  <r>
    <n v="5"/>
    <x v="4"/>
    <n v="2"/>
    <x v="9"/>
    <x v="5"/>
    <n v="266"/>
    <s v="HERNANDEZ HERNANDO"/>
    <x v="1"/>
    <s v="KIA"/>
    <s v="NEGRO"/>
    <n v="1"/>
    <n v="22000000"/>
    <n v="22000000"/>
    <n v="5500000"/>
    <n v="27500000"/>
    <n v="1375000"/>
  </r>
  <r>
    <n v="1"/>
    <x v="0"/>
    <n v="1"/>
    <x v="0"/>
    <x v="0"/>
    <n v="267"/>
    <s v="VELEZ TOBON JUAN ALVARO"/>
    <x v="0"/>
    <s v="MAZDA"/>
    <s v="BLANCO"/>
    <n v="2"/>
    <n v="22000000"/>
    <n v="44000000"/>
    <n v="11000000"/>
    <n v="55000000"/>
    <n v="2750000"/>
  </r>
  <r>
    <n v="1"/>
    <x v="0"/>
    <n v="1"/>
    <x v="0"/>
    <x v="1"/>
    <n v="268"/>
    <s v="VALENCIA VALENCIA CRISTIAN"/>
    <x v="1"/>
    <s v="RENAULT"/>
    <s v="NEGRO"/>
    <n v="3"/>
    <n v="22000000"/>
    <n v="66000000"/>
    <n v="16500000"/>
    <n v="82500000"/>
    <n v="4125000"/>
  </r>
  <r>
    <n v="1"/>
    <x v="0"/>
    <n v="1"/>
    <x v="0"/>
    <x v="2"/>
    <n v="269"/>
    <s v="AGUIRRE  DÁVILA ANDRÉS FELIPE"/>
    <x v="0"/>
    <s v="SUZUKI"/>
    <s v="ROJO"/>
    <n v="1"/>
    <n v="22000000"/>
    <n v="22000000"/>
    <n v="5500000"/>
    <n v="27500000"/>
    <n v="1375000"/>
  </r>
  <r>
    <n v="1"/>
    <x v="0"/>
    <n v="2"/>
    <x v="1"/>
    <x v="3"/>
    <n v="270"/>
    <s v="RUA  GARCÍA LUIS ANIBAL"/>
    <x v="1"/>
    <s v="VOLSWAGUEN"/>
    <s v="ROJO"/>
    <n v="2"/>
    <n v="22000000"/>
    <n v="44000000"/>
    <n v="11000000"/>
    <n v="55000000"/>
    <n v="2750000"/>
  </r>
  <r>
    <n v="1"/>
    <x v="0"/>
    <n v="2"/>
    <x v="1"/>
    <x v="4"/>
    <n v="271"/>
    <s v="PALACIOS  ÁLVAREZ JOHANN JESSID"/>
    <x v="0"/>
    <s v="AUDI"/>
    <s v="ROJO"/>
    <n v="3"/>
    <n v="22000000"/>
    <n v="66000000"/>
    <n v="16500000"/>
    <n v="82500000"/>
    <n v="4125000"/>
  </r>
  <r>
    <n v="2"/>
    <x v="1"/>
    <n v="1"/>
    <x v="2"/>
    <x v="5"/>
    <n v="272"/>
    <s v="OSORIO  RÍOS  DIANA MILENA"/>
    <x v="1"/>
    <s v="BMW"/>
    <s v="NEGRO"/>
    <n v="1"/>
    <n v="22000000"/>
    <n v="22000000"/>
    <n v="5500000"/>
    <n v="27500000"/>
    <n v="1375000"/>
  </r>
  <r>
    <n v="2"/>
    <x v="1"/>
    <n v="1"/>
    <x v="2"/>
    <x v="6"/>
    <n v="273"/>
    <s v="JARABA  CORTÉS PAOLA MARCELA"/>
    <x v="0"/>
    <s v="CHEVROLET"/>
    <s v="BLANCO"/>
    <n v="2"/>
    <n v="22000000"/>
    <n v="44000000"/>
    <n v="11000000"/>
    <n v="55000000"/>
    <n v="2750000"/>
  </r>
  <r>
    <n v="2"/>
    <x v="1"/>
    <n v="1"/>
    <x v="2"/>
    <x v="7"/>
    <n v="274"/>
    <s v="IDARRAGA  GÓMEZ YANIVI ANDREA"/>
    <x v="1"/>
    <s v="CITROEN"/>
    <s v="PLATEADO"/>
    <n v="3"/>
    <n v="22000000"/>
    <n v="66000000"/>
    <n v="16500000"/>
    <n v="82500000"/>
    <n v="4125000"/>
  </r>
  <r>
    <n v="2"/>
    <x v="1"/>
    <n v="2"/>
    <x v="3"/>
    <x v="8"/>
    <n v="275"/>
    <s v="BUSTOS  RUBIANO HERNÁN DAVID"/>
    <x v="0"/>
    <s v="DAIHATSU"/>
    <s v="NEGRO"/>
    <n v="1"/>
    <n v="22000000"/>
    <n v="22000000"/>
    <n v="5500000"/>
    <n v="27500000"/>
    <n v="1375000"/>
  </r>
  <r>
    <n v="2"/>
    <x v="1"/>
    <n v="2"/>
    <x v="3"/>
    <x v="9"/>
    <n v="276"/>
    <s v="BERRIO  GALLEGO EDWIN ARLEY"/>
    <x v="1"/>
    <s v="TOYOTA"/>
    <s v="BLANCO"/>
    <n v="2"/>
    <n v="22000000"/>
    <n v="44000000"/>
    <n v="11000000"/>
    <n v="55000000"/>
    <n v="2750000"/>
  </r>
  <r>
    <n v="3"/>
    <x v="2"/>
    <n v="1"/>
    <x v="4"/>
    <x v="10"/>
    <n v="277"/>
    <s v="RIAZA URIEL"/>
    <x v="0"/>
    <s v="FORD"/>
    <s v="BLANCO"/>
    <n v="3"/>
    <n v="22000000"/>
    <n v="66000000"/>
    <n v="16500000"/>
    <n v="82500000"/>
    <n v="4125000"/>
  </r>
  <r>
    <n v="3"/>
    <x v="2"/>
    <n v="1"/>
    <x v="4"/>
    <x v="11"/>
    <n v="278"/>
    <s v="BERTEL RIVAS FREDYS EDUARDO"/>
    <x v="1"/>
    <s v="HONDA"/>
    <s v="BLANCO"/>
    <n v="1"/>
    <n v="22000000"/>
    <n v="22000000"/>
    <n v="5500000"/>
    <n v="27500000"/>
    <n v="1375000"/>
  </r>
  <r>
    <n v="3"/>
    <x v="2"/>
    <n v="2"/>
    <x v="5"/>
    <x v="0"/>
    <n v="279"/>
    <s v="FRANCO FERNANDO"/>
    <x v="0"/>
    <s v="HYUNDAI"/>
    <s v="BLANCO"/>
    <n v="2"/>
    <n v="22000000"/>
    <n v="44000000"/>
    <n v="11000000"/>
    <n v="55000000"/>
    <n v="2750000"/>
  </r>
  <r>
    <n v="3"/>
    <x v="2"/>
    <n v="2"/>
    <x v="5"/>
    <x v="0"/>
    <n v="280"/>
    <s v="MEJIA MARIA ELENA"/>
    <x v="1"/>
    <s v="JEEP"/>
    <s v="ROJO"/>
    <n v="3"/>
    <n v="22000000"/>
    <n v="66000000"/>
    <n v="16500000"/>
    <n v="82500000"/>
    <n v="4125000"/>
  </r>
  <r>
    <n v="4"/>
    <x v="3"/>
    <n v="1"/>
    <x v="6"/>
    <x v="1"/>
    <n v="281"/>
    <s v="ISAZA OCHOA HERNAN"/>
    <x v="0"/>
    <s v="KIA"/>
    <s v="PLATEADO"/>
    <n v="1"/>
    <n v="22000000"/>
    <n v="22000000"/>
    <n v="5500000"/>
    <n v="27500000"/>
    <n v="1375000"/>
  </r>
  <r>
    <n v="4"/>
    <x v="3"/>
    <n v="1"/>
    <x v="6"/>
    <x v="2"/>
    <n v="282"/>
    <s v="TORO VERONICA"/>
    <x v="1"/>
    <s v="NISSAN"/>
    <s v="ROJO"/>
    <n v="2"/>
    <n v="22000000"/>
    <n v="44000000"/>
    <n v="11000000"/>
    <n v="55000000"/>
    <n v="2750000"/>
  </r>
  <r>
    <n v="4"/>
    <x v="3"/>
    <n v="2"/>
    <x v="7"/>
    <x v="3"/>
    <n v="283"/>
    <s v="RESTREPO LAVERDE GABRIELA"/>
    <x v="0"/>
    <s v="MITSUBISHI"/>
    <s v="BLANCO"/>
    <n v="3"/>
    <n v="15000000"/>
    <n v="45000000"/>
    <n v="11250000"/>
    <n v="56250000"/>
    <n v="2812500"/>
  </r>
  <r>
    <n v="4"/>
    <x v="3"/>
    <n v="2"/>
    <x v="7"/>
    <x v="4"/>
    <n v="284"/>
    <s v="VALENCIA DORALBA"/>
    <x v="1"/>
    <s v="MAZDA"/>
    <s v="NEGRO"/>
    <n v="1"/>
    <n v="15000000"/>
    <n v="15000000"/>
    <n v="3750000"/>
    <n v="18750000"/>
    <n v="937500"/>
  </r>
  <r>
    <n v="5"/>
    <x v="4"/>
    <n v="1"/>
    <x v="8"/>
    <x v="5"/>
    <n v="285"/>
    <s v="PINO MARIA TERESA"/>
    <x v="0"/>
    <s v="RENAULT"/>
    <s v="PLATEADO"/>
    <n v="2"/>
    <n v="15000000"/>
    <n v="30000000"/>
    <n v="7500000"/>
    <n v="37500000"/>
    <n v="1875000"/>
  </r>
  <r>
    <n v="5"/>
    <x v="4"/>
    <n v="1"/>
    <x v="8"/>
    <x v="6"/>
    <n v="286"/>
    <s v="PEREA YENNI"/>
    <x v="1"/>
    <s v="SUZUKI"/>
    <s v="NEGRO"/>
    <n v="3"/>
    <n v="15000000"/>
    <n v="45000000"/>
    <n v="11250000"/>
    <n v="56250000"/>
    <n v="2812500"/>
  </r>
  <r>
    <n v="5"/>
    <x v="4"/>
    <n v="2"/>
    <x v="9"/>
    <x v="7"/>
    <n v="287"/>
    <s v="RIOS VALENCIA ALEJANDRA"/>
    <x v="0"/>
    <s v="VOLSWAGUEN"/>
    <s v="NEGRO"/>
    <n v="1"/>
    <n v="15000000"/>
    <n v="15000000"/>
    <n v="3750000"/>
    <n v="18750000"/>
    <n v="937500"/>
  </r>
  <r>
    <n v="5"/>
    <x v="4"/>
    <n v="2"/>
    <x v="9"/>
    <x v="8"/>
    <n v="288"/>
    <s v="CRUZ CAROLINA"/>
    <x v="1"/>
    <s v="AUDI"/>
    <s v="BLANCO"/>
    <n v="2"/>
    <n v="15000000"/>
    <n v="30000000"/>
    <n v="7500000"/>
    <n v="37500000"/>
    <n v="1875000"/>
  </r>
  <r>
    <n v="1"/>
    <x v="0"/>
    <n v="1"/>
    <x v="0"/>
    <x v="9"/>
    <n v="289"/>
    <s v="RESTREPO VALENCIA RUTT STELLA"/>
    <x v="0"/>
    <s v="BMW"/>
    <s v="ROJO"/>
    <n v="3"/>
    <n v="15000000"/>
    <n v="45000000"/>
    <n v="11250000"/>
    <n v="56250000"/>
    <n v="2812500"/>
  </r>
  <r>
    <n v="1"/>
    <x v="0"/>
    <n v="1"/>
    <x v="0"/>
    <x v="10"/>
    <n v="290"/>
    <s v="RESTREPO LAVERDE GABRIELA"/>
    <x v="1"/>
    <s v="CHEVROLET"/>
    <s v="PLATEADO"/>
    <n v="1"/>
    <n v="15000000"/>
    <n v="15000000"/>
    <n v="3750000"/>
    <n v="18750000"/>
    <n v="937500"/>
  </r>
  <r>
    <n v="1"/>
    <x v="0"/>
    <n v="2"/>
    <x v="1"/>
    <x v="11"/>
    <n v="291"/>
    <s v="RUA  CASTAÑO JAIME IGNACIO"/>
    <x v="0"/>
    <s v="CITROEN"/>
    <s v="NEGRO"/>
    <n v="2"/>
    <n v="15000000"/>
    <n v="30000000"/>
    <n v="7500000"/>
    <n v="37500000"/>
    <n v="1875000"/>
  </r>
  <r>
    <n v="1"/>
    <x v="0"/>
    <n v="2"/>
    <x v="1"/>
    <x v="0"/>
    <n v="292"/>
    <s v="RENDON  TAMAYO ESTEBAN"/>
    <x v="1"/>
    <s v="DAIHATSU"/>
    <s v="BLANCO"/>
    <n v="3"/>
    <n v="15000000"/>
    <n v="45000000"/>
    <n v="11250000"/>
    <n v="56250000"/>
    <n v="2812500"/>
  </r>
  <r>
    <n v="1"/>
    <x v="0"/>
    <n v="2"/>
    <x v="1"/>
    <x v="0"/>
    <n v="293"/>
    <s v="PÉREZ  QUICENO  JONATHAN ESTEVEN"/>
    <x v="0"/>
    <s v="TOYOTA"/>
    <s v="BLANCO"/>
    <n v="1"/>
    <n v="15000000"/>
    <n v="15000000"/>
    <n v="3750000"/>
    <n v="18750000"/>
    <n v="937500"/>
  </r>
  <r>
    <n v="1"/>
    <x v="0"/>
    <n v="2"/>
    <x v="1"/>
    <x v="1"/>
    <n v="294"/>
    <s v="PATIÑO  BOHÓRQUEZ JOHANN ESTEBAN"/>
    <x v="1"/>
    <s v="FORD"/>
    <s v="BLANCO"/>
    <n v="2"/>
    <n v="15000000"/>
    <n v="30000000"/>
    <n v="7500000"/>
    <n v="37500000"/>
    <n v="1875000"/>
  </r>
  <r>
    <n v="2"/>
    <x v="1"/>
    <n v="1"/>
    <x v="2"/>
    <x v="2"/>
    <n v="295"/>
    <s v="GARCÍA  RUIZ YULIETH CRISTINA"/>
    <x v="0"/>
    <s v="HONDA"/>
    <s v="BLANCO"/>
    <n v="3"/>
    <n v="15000000"/>
    <n v="45000000"/>
    <n v="11250000"/>
    <n v="56250000"/>
    <n v="2812500"/>
  </r>
  <r>
    <n v="2"/>
    <x v="1"/>
    <n v="2"/>
    <x v="3"/>
    <x v="3"/>
    <n v="296"/>
    <s v="FRANCO  CORREA  JUAN FELIPE"/>
    <x v="1"/>
    <s v="HYUNDAI"/>
    <s v="BLANCO"/>
    <n v="1"/>
    <n v="15000000"/>
    <n v="15000000"/>
    <n v="3750000"/>
    <n v="18750000"/>
    <n v="937500"/>
  </r>
  <r>
    <n v="2"/>
    <x v="1"/>
    <n v="2"/>
    <x v="3"/>
    <x v="4"/>
    <n v="297"/>
    <s v="BERRIO  ÁLVAREZ EDWIN EDUARDO"/>
    <x v="0"/>
    <s v="JEEP"/>
    <s v="BLANCO"/>
    <n v="2"/>
    <n v="15000000"/>
    <n v="30000000"/>
    <n v="7500000"/>
    <n v="37500000"/>
    <n v="1875000"/>
  </r>
  <r>
    <n v="3"/>
    <x v="2"/>
    <n v="1"/>
    <x v="4"/>
    <x v="5"/>
    <n v="298"/>
    <s v="BALBÍN   TEJADA HURLEY ESTEPHAN"/>
    <x v="1"/>
    <s v="KIA"/>
    <s v="NEGRO"/>
    <n v="3"/>
    <n v="15000000"/>
    <n v="45000000"/>
    <n v="11250000"/>
    <n v="56250000"/>
    <n v="2812500"/>
  </r>
  <r>
    <n v="3"/>
    <x v="2"/>
    <n v="1"/>
    <x v="4"/>
    <x v="6"/>
    <n v="299"/>
    <s v="CARDONA JAVIER"/>
    <x v="0"/>
    <s v="NISSAN"/>
    <s v="NEGRO"/>
    <n v="1"/>
    <n v="15000000"/>
    <n v="15000000"/>
    <n v="3750000"/>
    <n v="18750000"/>
    <n v="937500"/>
  </r>
  <r>
    <n v="3"/>
    <x v="2"/>
    <n v="2"/>
    <x v="5"/>
    <x v="7"/>
    <n v="300"/>
    <s v="GUERRA PATRICIA"/>
    <x v="1"/>
    <s v="MITSUBISHI"/>
    <s v="ROJO"/>
    <n v="2"/>
    <n v="15000000"/>
    <n v="30000000"/>
    <n v="7500000"/>
    <n v="37500000"/>
    <n v="1875000"/>
  </r>
  <r>
    <n v="3"/>
    <x v="2"/>
    <n v="2"/>
    <x v="5"/>
    <x v="8"/>
    <n v="301"/>
    <s v="VALDES FONTALVO NATALIA"/>
    <x v="0"/>
    <s v="MAZDA"/>
    <s v="BLANCO"/>
    <n v="3"/>
    <n v="22000000"/>
    <n v="66000000"/>
    <n v="16500000"/>
    <n v="82500000"/>
    <n v="4125000"/>
  </r>
  <r>
    <n v="4"/>
    <x v="3"/>
    <n v="1"/>
    <x v="6"/>
    <x v="9"/>
    <n v="302"/>
    <s v="CATAÑO NATALIA"/>
    <x v="1"/>
    <s v="RENAULT"/>
    <s v="ROJO"/>
    <n v="1"/>
    <n v="22000000"/>
    <n v="22000000"/>
    <n v="5500000"/>
    <n v="27500000"/>
    <n v="1375000"/>
  </r>
  <r>
    <n v="4"/>
    <x v="3"/>
    <n v="1"/>
    <x v="6"/>
    <x v="10"/>
    <n v="303"/>
    <s v="MOSQUERA AIDIS GIOMAR"/>
    <x v="0"/>
    <s v="SUZUKI"/>
    <s v="BLANCO"/>
    <n v="2"/>
    <n v="22000000"/>
    <n v="44000000"/>
    <n v="11000000"/>
    <n v="55000000"/>
    <n v="2750000"/>
  </r>
  <r>
    <n v="4"/>
    <x v="3"/>
    <n v="2"/>
    <x v="7"/>
    <x v="11"/>
    <n v="304"/>
    <s v="RUIZ DUQUE JONH EDUAR"/>
    <x v="1"/>
    <s v="VOLSWAGUEN"/>
    <s v="ROJO"/>
    <n v="3"/>
    <n v="22000000"/>
    <n v="66000000"/>
    <n v="16500000"/>
    <n v="82500000"/>
    <n v="4125000"/>
  </r>
  <r>
    <n v="4"/>
    <x v="3"/>
    <n v="2"/>
    <x v="7"/>
    <x v="0"/>
    <n v="305"/>
    <s v="AYALA WILSON"/>
    <x v="0"/>
    <s v="AUDI"/>
    <s v="ROJO"/>
    <n v="1"/>
    <n v="22000000"/>
    <n v="22000000"/>
    <n v="5500000"/>
    <n v="27500000"/>
    <n v="1375000"/>
  </r>
  <r>
    <n v="4"/>
    <x v="3"/>
    <n v="2"/>
    <x v="7"/>
    <x v="0"/>
    <n v="306"/>
    <s v="VELEZ TOBON CONSUELO"/>
    <x v="1"/>
    <s v="BMW"/>
    <s v="NEGRO"/>
    <n v="2"/>
    <n v="22000000"/>
    <n v="44000000"/>
    <n v="11000000"/>
    <n v="55000000"/>
    <n v="2750000"/>
  </r>
  <r>
    <n v="5"/>
    <x v="4"/>
    <n v="1"/>
    <x v="8"/>
    <x v="1"/>
    <n v="307"/>
    <s v="SANTOS JOHANNY"/>
    <x v="0"/>
    <s v="CHEVROLET"/>
    <s v="PLATEADO"/>
    <n v="3"/>
    <n v="22000000"/>
    <n v="66000000"/>
    <n v="16500000"/>
    <n v="82500000"/>
    <n v="4125000"/>
  </r>
  <r>
    <n v="5"/>
    <x v="4"/>
    <n v="1"/>
    <x v="8"/>
    <x v="2"/>
    <n v="308"/>
    <s v="GARCIA YOLMY"/>
    <x v="1"/>
    <s v="CITROEN"/>
    <s v="PLATEADO"/>
    <n v="1"/>
    <n v="22000000"/>
    <n v="22000000"/>
    <n v="5500000"/>
    <n v="27500000"/>
    <n v="1375000"/>
  </r>
  <r>
    <n v="5"/>
    <x v="4"/>
    <n v="2"/>
    <x v="9"/>
    <x v="3"/>
    <n v="309"/>
    <s v="SAVATER FERNANDO"/>
    <x v="0"/>
    <s v="DAIHATSU"/>
    <s v="BLANCO"/>
    <n v="2"/>
    <n v="22000000"/>
    <n v="44000000"/>
    <n v="11000000"/>
    <n v="55000000"/>
    <n v="2750000"/>
  </r>
  <r>
    <n v="5"/>
    <x v="4"/>
    <n v="2"/>
    <x v="9"/>
    <x v="4"/>
    <n v="310"/>
    <s v="SOTO APARICIO FERNANDO"/>
    <x v="1"/>
    <s v="TOYOTA"/>
    <s v="BLANCO"/>
    <n v="3"/>
    <n v="22000000"/>
    <n v="66000000"/>
    <n v="16500000"/>
    <n v="82500000"/>
    <n v="4125000"/>
  </r>
  <r>
    <n v="1"/>
    <x v="0"/>
    <n v="1"/>
    <x v="0"/>
    <x v="5"/>
    <n v="311"/>
    <s v="RENDON TAMAYO ALVARO"/>
    <x v="0"/>
    <s v="FORD"/>
    <s v="BLANCO"/>
    <n v="1"/>
    <n v="22000000"/>
    <n v="22000000"/>
    <n v="5500000"/>
    <n v="27500000"/>
    <n v="1375000"/>
  </r>
  <r>
    <n v="1"/>
    <x v="0"/>
    <n v="1"/>
    <x v="0"/>
    <x v="6"/>
    <n v="312"/>
    <s v="FRANCO NATALIA YURLEY"/>
    <x v="1"/>
    <s v="HONDA"/>
    <s v="BLANCO"/>
    <n v="2"/>
    <n v="22000000"/>
    <n v="44000000"/>
    <n v="11000000"/>
    <n v="55000000"/>
    <n v="2750000"/>
  </r>
  <r>
    <n v="1"/>
    <x v="0"/>
    <n v="2"/>
    <x v="1"/>
    <x v="7"/>
    <n v="313"/>
    <s v="QUINTERO  QUICENO RAUL"/>
    <x v="0"/>
    <s v="HYUNDAI"/>
    <s v="BLANCO"/>
    <n v="3"/>
    <n v="22000000"/>
    <n v="66000000"/>
    <n v="16500000"/>
    <n v="82500000"/>
    <n v="4125000"/>
  </r>
  <r>
    <n v="1"/>
    <x v="0"/>
    <n v="2"/>
    <x v="1"/>
    <x v="8"/>
    <n v="314"/>
    <s v="QUINTERO  JARAMILLO JONH ANDERSON"/>
    <x v="1"/>
    <s v="JEEP"/>
    <s v="BLANCO"/>
    <n v="1"/>
    <n v="22000000"/>
    <n v="22000000"/>
    <n v="5500000"/>
    <n v="27500000"/>
    <n v="1375000"/>
  </r>
  <r>
    <n v="2"/>
    <x v="1"/>
    <n v="1"/>
    <x v="2"/>
    <x v="9"/>
    <n v="315"/>
    <s v="OCAMPO  OLAYA JOHANN ESTID"/>
    <x v="0"/>
    <s v="KIA"/>
    <s v="PLATEADO"/>
    <n v="2"/>
    <n v="22000000"/>
    <n v="44000000"/>
    <n v="11000000"/>
    <n v="55000000"/>
    <n v="2750000"/>
  </r>
  <r>
    <n v="2"/>
    <x v="1"/>
    <n v="1"/>
    <x v="2"/>
    <x v="10"/>
    <n v="316"/>
    <s v="MUÑOZ  MARTÍNEZ CRISTIAN CAMILO"/>
    <x v="1"/>
    <s v="NISSAN"/>
    <s v="BLANCO"/>
    <n v="3"/>
    <n v="22000000"/>
    <n v="66000000"/>
    <n v="16500000"/>
    <n v="82500000"/>
    <n v="4125000"/>
  </r>
  <r>
    <n v="2"/>
    <x v="1"/>
    <n v="2"/>
    <x v="3"/>
    <x v="11"/>
    <n v="317"/>
    <s v="FLOREZ   VALENCIA DIANA MARIA"/>
    <x v="0"/>
    <s v="MITSUBISHI"/>
    <s v="NEGRO"/>
    <n v="1"/>
    <n v="22000000"/>
    <n v="22000000"/>
    <n v="5500000"/>
    <n v="27500000"/>
    <n v="1375000"/>
  </r>
  <r>
    <n v="2"/>
    <x v="1"/>
    <n v="2"/>
    <x v="3"/>
    <x v="0"/>
    <n v="318"/>
    <s v="CORREA  ECHAVARRIA JUAN PABLO"/>
    <x v="1"/>
    <s v="MAZDA"/>
    <s v="ROJO"/>
    <n v="2"/>
    <n v="22000000"/>
    <n v="44000000"/>
    <n v="11000000"/>
    <n v="55000000"/>
    <n v="2750000"/>
  </r>
  <r>
    <n v="3"/>
    <x v="2"/>
    <n v="1"/>
    <x v="4"/>
    <x v="0"/>
    <n v="319"/>
    <s v="VELASQUEZ LAVAREZ OSWALDO"/>
    <x v="0"/>
    <s v="RENAULT"/>
    <s v="PLATEADO"/>
    <n v="3"/>
    <n v="22000000"/>
    <n v="66000000"/>
    <n v="16500000"/>
    <n v="82500000"/>
    <n v="4125000"/>
  </r>
  <r>
    <n v="3"/>
    <x v="2"/>
    <n v="1"/>
    <x v="4"/>
    <x v="1"/>
    <n v="320"/>
    <s v="VELEZ TOBON CONSUELO"/>
    <x v="1"/>
    <s v="SUZUKI"/>
    <s v="PLATEADO"/>
    <n v="1"/>
    <n v="22000000"/>
    <n v="22000000"/>
    <n v="5500000"/>
    <n v="27500000"/>
    <n v="1375000"/>
  </r>
  <r>
    <n v="3"/>
    <x v="2"/>
    <n v="2"/>
    <x v="5"/>
    <x v="2"/>
    <n v="321"/>
    <s v="VELASQUEZ CHICA ALEXANDRA"/>
    <x v="0"/>
    <s v="VOLSWAGUEN"/>
    <s v="BLANCO"/>
    <n v="2"/>
    <n v="22000000"/>
    <n v="44000000"/>
    <n v="11000000"/>
    <n v="55000000"/>
    <n v="2750000"/>
  </r>
  <r>
    <n v="3"/>
    <x v="2"/>
    <n v="2"/>
    <x v="5"/>
    <x v="3"/>
    <n v="322"/>
    <s v="AGUDELO LINA MARITZA"/>
    <x v="1"/>
    <s v="AUDI"/>
    <s v="BLANCO"/>
    <n v="3"/>
    <n v="22000000"/>
    <n v="66000000"/>
    <n v="16500000"/>
    <n v="82500000"/>
    <n v="4125000"/>
  </r>
  <r>
    <n v="4"/>
    <x v="3"/>
    <n v="1"/>
    <x v="6"/>
    <x v="4"/>
    <n v="323"/>
    <s v="RENDON TAMAYO ESTEBAN"/>
    <x v="0"/>
    <s v="BMW"/>
    <s v="BLANCO"/>
    <n v="1"/>
    <n v="15000000"/>
    <n v="15000000"/>
    <n v="3750000"/>
    <n v="18750000"/>
    <n v="937500"/>
  </r>
  <r>
    <n v="4"/>
    <x v="3"/>
    <n v="1"/>
    <x v="6"/>
    <x v="5"/>
    <n v="324"/>
    <s v="RENDON TAMAYO ALVARO"/>
    <x v="1"/>
    <s v="CHEVROLET"/>
    <s v="BLANCO"/>
    <n v="2"/>
    <n v="15000000"/>
    <n v="30000000"/>
    <n v="7500000"/>
    <n v="37500000"/>
    <n v="1875000"/>
  </r>
  <r>
    <n v="4"/>
    <x v="3"/>
    <n v="2"/>
    <x v="7"/>
    <x v="6"/>
    <n v="325"/>
    <s v="ZAPATA JIMENEZ ELKIN ALBERTO"/>
    <x v="0"/>
    <s v="CITROEN"/>
    <s v="ROJO"/>
    <n v="3"/>
    <n v="15000000"/>
    <n v="45000000"/>
    <n v="11250000"/>
    <n v="56250000"/>
    <n v="2812500"/>
  </r>
  <r>
    <n v="4"/>
    <x v="3"/>
    <n v="2"/>
    <x v="7"/>
    <x v="7"/>
    <n v="326"/>
    <s v="ZAPARA JIMENEZ JONH MARIO"/>
    <x v="1"/>
    <s v="DAIHATSU"/>
    <s v="BLANCO"/>
    <n v="1"/>
    <n v="15000000"/>
    <n v="15000000"/>
    <n v="3750000"/>
    <n v="18750000"/>
    <n v="937500"/>
  </r>
  <r>
    <n v="5"/>
    <x v="4"/>
    <n v="1"/>
    <x v="8"/>
    <x v="8"/>
    <n v="327"/>
    <s v="FERNANDEZ TERESA"/>
    <x v="0"/>
    <s v="TOYOTA"/>
    <s v="ROJO"/>
    <n v="2"/>
    <n v="15000000"/>
    <n v="30000000"/>
    <n v="7500000"/>
    <n v="37500000"/>
    <n v="1875000"/>
  </r>
  <r>
    <n v="5"/>
    <x v="4"/>
    <n v="1"/>
    <x v="8"/>
    <x v="9"/>
    <n v="328"/>
    <s v="CORREA ANGELA"/>
    <x v="1"/>
    <s v="FORD"/>
    <s v="ROJO"/>
    <n v="3"/>
    <n v="15000000"/>
    <n v="45000000"/>
    <n v="11250000"/>
    <n v="56250000"/>
    <n v="2812500"/>
  </r>
  <r>
    <n v="5"/>
    <x v="4"/>
    <n v="2"/>
    <x v="9"/>
    <x v="10"/>
    <n v="329"/>
    <s v="CARRASQUILLA TOMAS"/>
    <x v="0"/>
    <s v="HONDA"/>
    <s v="ROJO"/>
    <n v="1"/>
    <n v="15000000"/>
    <n v="15000000"/>
    <n v="3750000"/>
    <n v="18750000"/>
    <n v="937500"/>
  </r>
  <r>
    <n v="5"/>
    <x v="4"/>
    <n v="2"/>
    <x v="9"/>
    <x v="11"/>
    <n v="330"/>
    <s v="PAVAS JUAN PABLO"/>
    <x v="1"/>
    <s v="HYUNDAI"/>
    <s v="ROJO"/>
    <n v="2"/>
    <n v="15000000"/>
    <n v="30000000"/>
    <n v="7500000"/>
    <n v="37500000"/>
    <n v="1875000"/>
  </r>
  <r>
    <n v="1"/>
    <x v="0"/>
    <n v="1"/>
    <x v="0"/>
    <x v="0"/>
    <n v="331"/>
    <s v="FLOREZ RIVERA GILBERTO"/>
    <x v="0"/>
    <s v="JEEP"/>
    <s v="BLANCO"/>
    <n v="3"/>
    <n v="15000000"/>
    <n v="45000000"/>
    <n v="11250000"/>
    <n v="56250000"/>
    <n v="2812500"/>
  </r>
  <r>
    <n v="1"/>
    <x v="0"/>
    <n v="1"/>
    <x v="0"/>
    <x v="0"/>
    <n v="332"/>
    <s v="CAMACHO VÁSQUEZ CARLOS ANDRÉS"/>
    <x v="1"/>
    <s v="KIA"/>
    <s v="BLANCO"/>
    <n v="1"/>
    <n v="15000000"/>
    <n v="15000000"/>
    <n v="3750000"/>
    <n v="18750000"/>
    <n v="937500"/>
  </r>
  <r>
    <n v="1"/>
    <x v="0"/>
    <n v="2"/>
    <x v="1"/>
    <x v="1"/>
    <n v="333"/>
    <s v="QUICENO JOHANN ANDRÉS"/>
    <x v="0"/>
    <s v="NISSAN"/>
    <s v="PLATEADO"/>
    <n v="2"/>
    <n v="15000000"/>
    <n v="30000000"/>
    <n v="7500000"/>
    <n v="37500000"/>
    <n v="1875000"/>
  </r>
  <r>
    <n v="1"/>
    <x v="0"/>
    <n v="2"/>
    <x v="1"/>
    <x v="2"/>
    <n v="334"/>
    <s v="POSADA  PÉREZ  ERIKSON"/>
    <x v="1"/>
    <s v="MITSUBISHI"/>
    <s v="NEGRO"/>
    <n v="3"/>
    <n v="15000000"/>
    <n v="45000000"/>
    <n v="11250000"/>
    <n v="56250000"/>
    <n v="2812500"/>
  </r>
  <r>
    <n v="2"/>
    <x v="1"/>
    <n v="1"/>
    <x v="2"/>
    <x v="3"/>
    <n v="335"/>
    <s v="MOLINA  HENAO LILIANA MARCELA"/>
    <x v="0"/>
    <s v="MAZDA"/>
    <s v="BLANCO"/>
    <n v="1"/>
    <n v="15000000"/>
    <n v="15000000"/>
    <n v="3750000"/>
    <n v="18750000"/>
    <n v="937500"/>
  </r>
  <r>
    <n v="2"/>
    <x v="1"/>
    <n v="1"/>
    <x v="2"/>
    <x v="4"/>
    <n v="336"/>
    <s v="MEDINA NATALY"/>
    <x v="1"/>
    <s v="RENAULT"/>
    <s v="NEGRO"/>
    <n v="2"/>
    <n v="15000000"/>
    <n v="30000000"/>
    <n v="7500000"/>
    <n v="37500000"/>
    <n v="1875000"/>
  </r>
  <r>
    <n v="2"/>
    <x v="1"/>
    <n v="2"/>
    <x v="3"/>
    <x v="5"/>
    <n v="337"/>
    <s v="CÓRDOBA  ESCOBAR HERNÁN DARÍO"/>
    <x v="0"/>
    <s v="SUZUKI"/>
    <s v="BLANCO"/>
    <n v="3"/>
    <n v="15000000"/>
    <n v="45000000"/>
    <n v="11250000"/>
    <n v="56250000"/>
    <n v="2812500"/>
  </r>
  <r>
    <n v="2"/>
    <x v="1"/>
    <n v="2"/>
    <x v="3"/>
    <x v="6"/>
    <n v="338"/>
    <s v="CEBALLOS  JARAMILLO ANDREA MARIA"/>
    <x v="1"/>
    <s v="VOLSWAGUEN"/>
    <s v="BLANCO"/>
    <n v="1"/>
    <n v="15000000"/>
    <n v="15000000"/>
    <n v="3750000"/>
    <n v="18750000"/>
    <n v="937500"/>
  </r>
  <r>
    <n v="3"/>
    <x v="2"/>
    <n v="1"/>
    <x v="4"/>
    <x v="7"/>
    <n v="339"/>
    <s v="VALENCIA RESTREPO RUTT STELLA"/>
    <x v="0"/>
    <s v="AUDI"/>
    <s v="NEGRO"/>
    <n v="2"/>
    <n v="15000000"/>
    <n v="30000000"/>
    <n v="7500000"/>
    <n v="37500000"/>
    <n v="1875000"/>
  </r>
  <r>
    <n v="3"/>
    <x v="2"/>
    <n v="1"/>
    <x v="4"/>
    <x v="8"/>
    <n v="340"/>
    <s v="LONDOÑO LUISA FERNANDA"/>
    <x v="1"/>
    <s v="BMW"/>
    <s v="NEGRO"/>
    <n v="3"/>
    <n v="15000000"/>
    <n v="45000000"/>
    <n v="11250000"/>
    <n v="56250000"/>
    <n v="2812500"/>
  </r>
  <r>
    <n v="3"/>
    <x v="2"/>
    <n v="2"/>
    <x v="5"/>
    <x v="9"/>
    <n v="341"/>
    <s v="POSADA VALLEJO ESTEFANIA"/>
    <x v="0"/>
    <s v="CHEVROLET"/>
    <s v="NEGRO"/>
    <n v="1"/>
    <n v="22000000"/>
    <n v="22000000"/>
    <n v="5500000"/>
    <n v="27500000"/>
    <n v="1375000"/>
  </r>
  <r>
    <n v="3"/>
    <x v="2"/>
    <n v="2"/>
    <x v="5"/>
    <x v="10"/>
    <n v="342"/>
    <s v="ISAZA ERIEN"/>
    <x v="1"/>
    <s v="CITROEN"/>
    <s v="ROJO"/>
    <n v="2"/>
    <n v="22000000"/>
    <n v="44000000"/>
    <n v="11000000"/>
    <n v="55000000"/>
    <n v="2750000"/>
  </r>
  <r>
    <n v="4"/>
    <x v="3"/>
    <n v="1"/>
    <x v="6"/>
    <x v="11"/>
    <n v="343"/>
    <s v="ARIAS HERNANDO"/>
    <x v="0"/>
    <s v="DAIHATSU"/>
    <s v="NEGRO"/>
    <n v="3"/>
    <n v="22000000"/>
    <n v="66000000"/>
    <n v="16500000"/>
    <n v="82500000"/>
    <n v="4125000"/>
  </r>
  <r>
    <n v="4"/>
    <x v="3"/>
    <n v="1"/>
    <x v="6"/>
    <x v="0"/>
    <n v="344"/>
    <s v="UMAÑA MARIA CRISTINA"/>
    <x v="1"/>
    <s v="TOYOTA"/>
    <s v="NEGRO"/>
    <n v="1"/>
    <n v="22000000"/>
    <n v="22000000"/>
    <n v="5500000"/>
    <n v="27500000"/>
    <n v="1375000"/>
  </r>
  <r>
    <n v="4"/>
    <x v="3"/>
    <n v="2"/>
    <x v="7"/>
    <x v="1"/>
    <n v="345"/>
    <s v="VELASQUEZ ALVAREZ OSWALDO"/>
    <x v="0"/>
    <s v="FORD"/>
    <s v="NEGRO"/>
    <n v="2"/>
    <n v="22000000"/>
    <n v="44000000"/>
    <n v="11000000"/>
    <n v="55000000"/>
    <n v="2750000"/>
  </r>
  <r>
    <n v="5"/>
    <x v="4"/>
    <n v="1"/>
    <x v="8"/>
    <x v="2"/>
    <n v="346"/>
    <s v="RESTREPO JUAN JOSE"/>
    <x v="1"/>
    <s v="HONDA"/>
    <s v="ROJO"/>
    <n v="3"/>
    <n v="22000000"/>
    <n v="66000000"/>
    <n v="16500000"/>
    <n v="82500000"/>
    <n v="4125000"/>
  </r>
  <r>
    <n v="5"/>
    <x v="4"/>
    <n v="1"/>
    <x v="8"/>
    <x v="3"/>
    <n v="347"/>
    <s v="MENDOZA JAIME"/>
    <x v="0"/>
    <s v="HYUNDAI"/>
    <s v="PLATEADO"/>
    <n v="1"/>
    <n v="22000000"/>
    <n v="22000000"/>
    <n v="5500000"/>
    <n v="27500000"/>
    <n v="1375000"/>
  </r>
  <r>
    <n v="5"/>
    <x v="4"/>
    <n v="2"/>
    <x v="9"/>
    <x v="4"/>
    <n v="348"/>
    <s v="TORO DUQUE HERNAN"/>
    <x v="0"/>
    <s v="JEEP"/>
    <s v="ROJO"/>
    <n v="2"/>
    <n v="22000000"/>
    <n v="44000000"/>
    <n v="11000000"/>
    <n v="55000000"/>
    <n v="2750000"/>
  </r>
  <r>
    <n v="5"/>
    <x v="4"/>
    <n v="2"/>
    <x v="9"/>
    <x v="5"/>
    <n v="349"/>
    <s v="HERNANDEZ HERNANDO"/>
    <x v="1"/>
    <s v="KIA"/>
    <s v="NEGRO"/>
    <n v="3"/>
    <n v="22000000"/>
    <n v="66000000"/>
    <n v="16500000"/>
    <n v="82500000"/>
    <n v="4125000"/>
  </r>
</pivotCacheRecords>
</file>

<file path=xl/pivotCache/pivotCacheRecords2.xml><?xml version="1.0" encoding="utf-8"?>
<pivotCacheRecords xmlns="http://schemas.openxmlformats.org/spreadsheetml/2006/main" xmlns:r="http://schemas.openxmlformats.org/officeDocument/2006/relationships" count="249">
  <r>
    <n v="1"/>
    <x v="0"/>
    <n v="1"/>
    <x v="0"/>
    <x v="0"/>
    <n v="101"/>
    <s v="VELEZ TOBON JUAN ALVARO"/>
    <x v="0"/>
    <x v="0"/>
    <s v="BLANCO"/>
    <n v="1"/>
    <n v="22000000"/>
    <n v="22000000"/>
    <n v="5500000"/>
    <n v="27500000"/>
    <n v="1375000"/>
  </r>
  <r>
    <n v="1"/>
    <x v="0"/>
    <n v="1"/>
    <x v="0"/>
    <x v="1"/>
    <n v="102"/>
    <s v="VALENCIA VALENCIA CRISTIAN"/>
    <x v="1"/>
    <x v="1"/>
    <s v="NEGRO"/>
    <n v="2"/>
    <n v="22000000"/>
    <n v="44000000"/>
    <n v="11000000"/>
    <n v="55000000"/>
    <n v="2750000"/>
  </r>
  <r>
    <n v="1"/>
    <x v="0"/>
    <n v="1"/>
    <x v="0"/>
    <x v="2"/>
    <n v="103"/>
    <s v="AGUIRRE  DÁVILA ANDRÉS FELIPE"/>
    <x v="0"/>
    <x v="2"/>
    <s v="ROJO"/>
    <n v="3"/>
    <n v="22000000"/>
    <n v="66000000"/>
    <n v="16500000"/>
    <n v="82500000"/>
    <n v="4125000"/>
  </r>
  <r>
    <n v="1"/>
    <x v="0"/>
    <n v="2"/>
    <x v="1"/>
    <x v="3"/>
    <n v="104"/>
    <s v="RUA  GARCÍA LUIS ANIBAL"/>
    <x v="1"/>
    <x v="3"/>
    <s v="ROJO"/>
    <n v="1"/>
    <n v="22000000"/>
    <n v="22000000"/>
    <n v="5500000"/>
    <n v="27500000"/>
    <n v="1375000"/>
  </r>
  <r>
    <n v="1"/>
    <x v="0"/>
    <n v="2"/>
    <x v="1"/>
    <x v="4"/>
    <n v="105"/>
    <s v="PALACIOS  ÁLVAREZ JOHANN JESSID"/>
    <x v="0"/>
    <x v="4"/>
    <s v="ROJO"/>
    <n v="2"/>
    <n v="22000000"/>
    <n v="44000000"/>
    <n v="11000000"/>
    <n v="55000000"/>
    <n v="2750000"/>
  </r>
  <r>
    <n v="2"/>
    <x v="1"/>
    <n v="1"/>
    <x v="2"/>
    <x v="5"/>
    <n v="106"/>
    <s v="OSORIO  RÍOS  DIANA MILENA"/>
    <x v="1"/>
    <x v="5"/>
    <s v="NEGRO"/>
    <n v="3"/>
    <n v="22000000"/>
    <n v="66000000"/>
    <n v="16500000"/>
    <n v="82500000"/>
    <n v="4125000"/>
  </r>
  <r>
    <n v="2"/>
    <x v="1"/>
    <n v="1"/>
    <x v="2"/>
    <x v="6"/>
    <n v="107"/>
    <s v="JARABA  CORTÉS PAOLA MARCELA"/>
    <x v="0"/>
    <x v="6"/>
    <s v="BLANCO"/>
    <n v="1"/>
    <n v="22000000"/>
    <n v="22000000"/>
    <n v="5500000"/>
    <n v="27500000"/>
    <n v="1375000"/>
  </r>
  <r>
    <n v="2"/>
    <x v="1"/>
    <n v="1"/>
    <x v="2"/>
    <x v="7"/>
    <n v="108"/>
    <s v="IDARRAGA  GÓMEZ YANIVI ANDREA"/>
    <x v="1"/>
    <x v="7"/>
    <s v="PLATEADO"/>
    <n v="2"/>
    <n v="22000000"/>
    <n v="44000000"/>
    <n v="11000000"/>
    <n v="55000000"/>
    <n v="2750000"/>
  </r>
  <r>
    <n v="2"/>
    <x v="1"/>
    <n v="2"/>
    <x v="3"/>
    <x v="8"/>
    <n v="109"/>
    <s v="BUSTOS  RUBIANO HERNÁN DAVID"/>
    <x v="0"/>
    <x v="8"/>
    <s v="NEGRO"/>
    <n v="3"/>
    <n v="22000000"/>
    <n v="66000000"/>
    <n v="16500000"/>
    <n v="82500000"/>
    <n v="4125000"/>
  </r>
  <r>
    <n v="2"/>
    <x v="1"/>
    <n v="2"/>
    <x v="3"/>
    <x v="9"/>
    <n v="110"/>
    <s v="BERRIO  GALLEGO EDWIN ARLEY"/>
    <x v="1"/>
    <x v="9"/>
    <s v="BLANCO"/>
    <n v="1"/>
    <n v="22000000"/>
    <n v="22000000"/>
    <n v="5500000"/>
    <n v="27500000"/>
    <n v="1375000"/>
  </r>
  <r>
    <n v="3"/>
    <x v="2"/>
    <n v="1"/>
    <x v="4"/>
    <x v="10"/>
    <n v="111"/>
    <s v="RIAZA URIEL"/>
    <x v="0"/>
    <x v="10"/>
    <s v="BLANCO"/>
    <n v="2"/>
    <n v="22000000"/>
    <n v="44000000"/>
    <n v="11000000"/>
    <n v="55000000"/>
    <n v="2750000"/>
  </r>
  <r>
    <n v="3"/>
    <x v="2"/>
    <n v="1"/>
    <x v="4"/>
    <x v="11"/>
    <n v="112"/>
    <s v="BERTEL RIVAS FREDYS EDUARDO"/>
    <x v="1"/>
    <x v="11"/>
    <s v="BLANCO"/>
    <n v="3"/>
    <n v="22000000"/>
    <n v="66000000"/>
    <n v="16500000"/>
    <n v="82500000"/>
    <n v="4125000"/>
  </r>
  <r>
    <n v="3"/>
    <x v="2"/>
    <n v="2"/>
    <x v="5"/>
    <x v="0"/>
    <n v="113"/>
    <s v="FRANCO FERNANDO"/>
    <x v="0"/>
    <x v="12"/>
    <s v="BLANCO"/>
    <n v="4"/>
    <n v="22000000"/>
    <n v="88000000"/>
    <n v="22000000"/>
    <n v="110000000"/>
    <n v="5500000"/>
  </r>
  <r>
    <n v="3"/>
    <x v="2"/>
    <n v="2"/>
    <x v="5"/>
    <x v="0"/>
    <n v="114"/>
    <s v="MEJIA MARIA ELENA"/>
    <x v="1"/>
    <x v="13"/>
    <s v="ROJO"/>
    <n v="2"/>
    <n v="22000000"/>
    <n v="44000000"/>
    <n v="11000000"/>
    <n v="55000000"/>
    <n v="2750000"/>
  </r>
  <r>
    <n v="4"/>
    <x v="3"/>
    <n v="1"/>
    <x v="6"/>
    <x v="1"/>
    <n v="115"/>
    <s v="ISAZA OCHOA HERNAN"/>
    <x v="0"/>
    <x v="14"/>
    <s v="PLATEADO"/>
    <n v="3"/>
    <n v="22000000"/>
    <n v="66000000"/>
    <n v="16500000"/>
    <n v="82500000"/>
    <n v="4125000"/>
  </r>
  <r>
    <n v="4"/>
    <x v="3"/>
    <n v="1"/>
    <x v="6"/>
    <x v="2"/>
    <n v="116"/>
    <s v="TORO VERONICA"/>
    <x v="1"/>
    <x v="15"/>
    <s v="ROJO"/>
    <n v="3"/>
    <n v="22000000"/>
    <n v="66000000"/>
    <n v="16500000"/>
    <n v="82500000"/>
    <n v="4125000"/>
  </r>
  <r>
    <n v="4"/>
    <x v="3"/>
    <n v="2"/>
    <x v="7"/>
    <x v="3"/>
    <n v="117"/>
    <s v="RESTREPO LAVERDE GABRIELA"/>
    <x v="0"/>
    <x v="16"/>
    <s v="BLANCO"/>
    <n v="2"/>
    <n v="22000000"/>
    <n v="44000000"/>
    <n v="11000000"/>
    <n v="55000000"/>
    <n v="2750000"/>
  </r>
  <r>
    <n v="4"/>
    <x v="3"/>
    <n v="2"/>
    <x v="7"/>
    <x v="4"/>
    <n v="118"/>
    <s v="VALENCIA DORALBA"/>
    <x v="1"/>
    <x v="0"/>
    <s v="NEGRO"/>
    <n v="3"/>
    <n v="22000000"/>
    <n v="66000000"/>
    <n v="16500000"/>
    <n v="82500000"/>
    <n v="4125000"/>
  </r>
  <r>
    <n v="5"/>
    <x v="4"/>
    <n v="1"/>
    <x v="8"/>
    <x v="5"/>
    <n v="119"/>
    <s v="PINO MARIA TERESA"/>
    <x v="0"/>
    <x v="1"/>
    <s v="PLATEADO"/>
    <n v="1"/>
    <n v="22000000"/>
    <n v="22000000"/>
    <n v="5500000"/>
    <n v="27500000"/>
    <n v="1375000"/>
  </r>
  <r>
    <n v="5"/>
    <x v="4"/>
    <n v="1"/>
    <x v="8"/>
    <x v="6"/>
    <n v="120"/>
    <s v="PEREA YENNI"/>
    <x v="1"/>
    <x v="2"/>
    <s v="NEGRO"/>
    <n v="2"/>
    <n v="22000000"/>
    <n v="44000000"/>
    <n v="11000000"/>
    <n v="55000000"/>
    <n v="2750000"/>
  </r>
  <r>
    <n v="5"/>
    <x v="4"/>
    <n v="2"/>
    <x v="9"/>
    <x v="7"/>
    <n v="121"/>
    <s v="RIOS VALENCIA ALEJANDRA"/>
    <x v="0"/>
    <x v="3"/>
    <s v="NEGRO"/>
    <n v="1"/>
    <n v="22000000"/>
    <n v="22000000"/>
    <n v="5500000"/>
    <n v="27500000"/>
    <n v="1375000"/>
  </r>
  <r>
    <n v="5"/>
    <x v="4"/>
    <n v="2"/>
    <x v="9"/>
    <x v="8"/>
    <n v="122"/>
    <s v="CRUZ CAROLINA"/>
    <x v="1"/>
    <x v="4"/>
    <s v="BLANCO"/>
    <n v="1"/>
    <n v="22000000"/>
    <n v="22000000"/>
    <n v="5500000"/>
    <n v="27500000"/>
    <n v="1375000"/>
  </r>
  <r>
    <n v="1"/>
    <x v="0"/>
    <n v="1"/>
    <x v="0"/>
    <x v="9"/>
    <n v="123"/>
    <s v="RESTREPO VALENCIA RUTT STELLA"/>
    <x v="0"/>
    <x v="5"/>
    <s v="ROJO"/>
    <n v="2"/>
    <n v="15000000"/>
    <n v="30000000"/>
    <n v="7500000"/>
    <n v="37500000"/>
    <n v="1875000"/>
  </r>
  <r>
    <n v="1"/>
    <x v="0"/>
    <n v="1"/>
    <x v="0"/>
    <x v="10"/>
    <n v="124"/>
    <s v="RESTREPO LAVERDE GABRIELA"/>
    <x v="1"/>
    <x v="6"/>
    <s v="PLATEADO"/>
    <n v="3"/>
    <n v="15000000"/>
    <n v="45000000"/>
    <n v="11250000"/>
    <n v="56250000"/>
    <n v="2812500"/>
  </r>
  <r>
    <n v="1"/>
    <x v="0"/>
    <n v="2"/>
    <x v="1"/>
    <x v="11"/>
    <n v="125"/>
    <s v="RUA  CASTAÑO JAIME IGNACIO"/>
    <x v="0"/>
    <x v="7"/>
    <s v="NEGRO"/>
    <n v="1"/>
    <n v="15000000"/>
    <n v="15000000"/>
    <n v="3750000"/>
    <n v="18750000"/>
    <n v="937500"/>
  </r>
  <r>
    <n v="1"/>
    <x v="0"/>
    <n v="2"/>
    <x v="1"/>
    <x v="0"/>
    <n v="126"/>
    <s v="RENDON  TAMAYO ESTEBAN"/>
    <x v="1"/>
    <x v="8"/>
    <s v="BLANCO"/>
    <n v="2"/>
    <n v="15000000"/>
    <n v="30000000"/>
    <n v="7500000"/>
    <n v="37500000"/>
    <n v="1875000"/>
  </r>
  <r>
    <n v="1"/>
    <x v="0"/>
    <n v="2"/>
    <x v="1"/>
    <x v="0"/>
    <n v="127"/>
    <s v="PÉREZ  QUICENO  JONATHAN ESTEVEN"/>
    <x v="0"/>
    <x v="9"/>
    <s v="BLANCO"/>
    <n v="3"/>
    <n v="15000000"/>
    <n v="45000000"/>
    <n v="11250000"/>
    <n v="56250000"/>
    <n v="2812500"/>
  </r>
  <r>
    <n v="1"/>
    <x v="0"/>
    <n v="2"/>
    <x v="1"/>
    <x v="1"/>
    <n v="128"/>
    <s v="PATIÑO  BOHÓRQUEZ JOHANN ESTEBAN"/>
    <x v="1"/>
    <x v="10"/>
    <s v="BLANCO"/>
    <n v="1"/>
    <n v="15000000"/>
    <n v="15000000"/>
    <n v="3750000"/>
    <n v="18750000"/>
    <n v="937500"/>
  </r>
  <r>
    <n v="2"/>
    <x v="1"/>
    <n v="1"/>
    <x v="2"/>
    <x v="2"/>
    <n v="129"/>
    <s v="GARCÍA  RUIZ YULIETH CRISTINA"/>
    <x v="0"/>
    <x v="11"/>
    <s v="BLANCO"/>
    <n v="2"/>
    <n v="15000000"/>
    <n v="30000000"/>
    <n v="7500000"/>
    <n v="37500000"/>
    <n v="1875000"/>
  </r>
  <r>
    <n v="2"/>
    <x v="1"/>
    <n v="2"/>
    <x v="3"/>
    <x v="3"/>
    <n v="130"/>
    <s v="FRANCO  CORREA  JUAN FELIPE"/>
    <x v="1"/>
    <x v="12"/>
    <s v="BLANCO"/>
    <n v="3"/>
    <n v="15000000"/>
    <n v="45000000"/>
    <n v="11250000"/>
    <n v="56250000"/>
    <n v="2812500"/>
  </r>
  <r>
    <n v="2"/>
    <x v="1"/>
    <n v="2"/>
    <x v="3"/>
    <x v="4"/>
    <n v="131"/>
    <s v="BERRIO  ÁLVAREZ EDWIN EDUARDO"/>
    <x v="0"/>
    <x v="13"/>
    <s v="BLANCO"/>
    <n v="1"/>
    <n v="15000000"/>
    <n v="15000000"/>
    <n v="3750000"/>
    <n v="18750000"/>
    <n v="937500"/>
  </r>
  <r>
    <n v="3"/>
    <x v="2"/>
    <n v="1"/>
    <x v="4"/>
    <x v="5"/>
    <n v="132"/>
    <s v="BALBÍN   TEJADA HURLEY ESTEPHAN"/>
    <x v="1"/>
    <x v="14"/>
    <s v="NEGRO"/>
    <n v="2"/>
    <n v="15000000"/>
    <n v="30000000"/>
    <n v="7500000"/>
    <n v="37500000"/>
    <n v="1875000"/>
  </r>
  <r>
    <n v="3"/>
    <x v="2"/>
    <n v="1"/>
    <x v="4"/>
    <x v="6"/>
    <n v="133"/>
    <s v="CARDONA JAVIER"/>
    <x v="0"/>
    <x v="15"/>
    <s v="NEGRO"/>
    <n v="3"/>
    <n v="15000000"/>
    <n v="45000000"/>
    <n v="11250000"/>
    <n v="56250000"/>
    <n v="2812500"/>
  </r>
  <r>
    <n v="3"/>
    <x v="2"/>
    <n v="2"/>
    <x v="5"/>
    <x v="7"/>
    <n v="134"/>
    <s v="GUERRA PATRICIA"/>
    <x v="1"/>
    <x v="16"/>
    <s v="ROJO"/>
    <n v="1"/>
    <n v="15000000"/>
    <n v="15000000"/>
    <n v="3750000"/>
    <n v="18750000"/>
    <n v="937500"/>
  </r>
  <r>
    <n v="3"/>
    <x v="2"/>
    <n v="2"/>
    <x v="5"/>
    <x v="8"/>
    <n v="135"/>
    <s v="VALDES FONTALVO NATALIA"/>
    <x v="0"/>
    <x v="0"/>
    <s v="BLANCO"/>
    <n v="2"/>
    <n v="15000000"/>
    <n v="30000000"/>
    <n v="7500000"/>
    <n v="37500000"/>
    <n v="1875000"/>
  </r>
  <r>
    <n v="4"/>
    <x v="3"/>
    <n v="1"/>
    <x v="6"/>
    <x v="9"/>
    <n v="136"/>
    <s v="CATAÑO NATALIA"/>
    <x v="1"/>
    <x v="1"/>
    <s v="ROJO"/>
    <n v="3"/>
    <n v="15000000"/>
    <n v="45000000"/>
    <n v="11250000"/>
    <n v="56250000"/>
    <n v="2812500"/>
  </r>
  <r>
    <n v="4"/>
    <x v="3"/>
    <n v="1"/>
    <x v="6"/>
    <x v="10"/>
    <n v="137"/>
    <s v="MOSQUERA AIDIS GIOMAR"/>
    <x v="0"/>
    <x v="2"/>
    <s v="BLANCO"/>
    <n v="1"/>
    <n v="15000000"/>
    <n v="15000000"/>
    <n v="3750000"/>
    <n v="18750000"/>
    <n v="937500"/>
  </r>
  <r>
    <n v="4"/>
    <x v="3"/>
    <n v="2"/>
    <x v="7"/>
    <x v="11"/>
    <n v="138"/>
    <s v="RUIZ DUQUE JONH EDUAR"/>
    <x v="1"/>
    <x v="3"/>
    <s v="ROJO"/>
    <n v="1"/>
    <n v="15000000"/>
    <n v="15000000"/>
    <n v="3750000"/>
    <n v="18750000"/>
    <n v="937500"/>
  </r>
  <r>
    <n v="4"/>
    <x v="3"/>
    <n v="2"/>
    <x v="7"/>
    <x v="0"/>
    <n v="139"/>
    <s v="AYALA WILSON"/>
    <x v="0"/>
    <x v="4"/>
    <s v="ROJO"/>
    <n v="3"/>
    <n v="15000000"/>
    <n v="45000000"/>
    <n v="11250000"/>
    <n v="56250000"/>
    <n v="2812500"/>
  </r>
  <r>
    <n v="4"/>
    <x v="3"/>
    <n v="2"/>
    <x v="7"/>
    <x v="0"/>
    <n v="140"/>
    <s v="VELEZ TOBON CONSUELO"/>
    <x v="1"/>
    <x v="5"/>
    <s v="NEGRO"/>
    <n v="1"/>
    <n v="15000000"/>
    <n v="15000000"/>
    <n v="3750000"/>
    <n v="18750000"/>
    <n v="937500"/>
  </r>
  <r>
    <n v="5"/>
    <x v="4"/>
    <n v="1"/>
    <x v="8"/>
    <x v="1"/>
    <n v="141"/>
    <s v="SANTOS JOHANNY"/>
    <x v="0"/>
    <x v="6"/>
    <s v="PLATEADO"/>
    <n v="2"/>
    <n v="22000000"/>
    <n v="44000000"/>
    <n v="11000000"/>
    <n v="55000000"/>
    <n v="2750000"/>
  </r>
  <r>
    <n v="5"/>
    <x v="4"/>
    <n v="1"/>
    <x v="8"/>
    <x v="2"/>
    <n v="142"/>
    <s v="GARCIA YOLMY"/>
    <x v="1"/>
    <x v="7"/>
    <s v="PLATEADO"/>
    <n v="3"/>
    <n v="22000000"/>
    <n v="66000000"/>
    <n v="16500000"/>
    <n v="82500000"/>
    <n v="4125000"/>
  </r>
  <r>
    <n v="5"/>
    <x v="4"/>
    <n v="2"/>
    <x v="9"/>
    <x v="3"/>
    <n v="143"/>
    <s v="SAVATER FERNANDO"/>
    <x v="0"/>
    <x v="8"/>
    <s v="BLANCO"/>
    <n v="1"/>
    <n v="22000000"/>
    <n v="22000000"/>
    <n v="5500000"/>
    <n v="27500000"/>
    <n v="1375000"/>
  </r>
  <r>
    <n v="5"/>
    <x v="4"/>
    <n v="2"/>
    <x v="9"/>
    <x v="4"/>
    <n v="144"/>
    <s v="SOTO APARICIO FERNANDO"/>
    <x v="1"/>
    <x v="9"/>
    <s v="BLANCO"/>
    <n v="2"/>
    <n v="22000000"/>
    <n v="44000000"/>
    <n v="11000000"/>
    <n v="55000000"/>
    <n v="2750000"/>
  </r>
  <r>
    <n v="1"/>
    <x v="0"/>
    <n v="1"/>
    <x v="0"/>
    <x v="5"/>
    <n v="145"/>
    <s v="RENDON TAMAYO ALVARO"/>
    <x v="0"/>
    <x v="10"/>
    <s v="BLANCO"/>
    <n v="3"/>
    <n v="22000000"/>
    <n v="66000000"/>
    <n v="16500000"/>
    <n v="82500000"/>
    <n v="4125000"/>
  </r>
  <r>
    <n v="1"/>
    <x v="0"/>
    <n v="1"/>
    <x v="0"/>
    <x v="6"/>
    <n v="146"/>
    <s v="FRANCO NATALIA YURLEY"/>
    <x v="1"/>
    <x v="11"/>
    <s v="BLANCO"/>
    <n v="1"/>
    <n v="22000000"/>
    <n v="22000000"/>
    <n v="5500000"/>
    <n v="27500000"/>
    <n v="1375000"/>
  </r>
  <r>
    <n v="1"/>
    <x v="0"/>
    <n v="2"/>
    <x v="1"/>
    <x v="7"/>
    <n v="147"/>
    <s v="QUINTERO  QUICENO RAUL"/>
    <x v="0"/>
    <x v="12"/>
    <s v="BLANCO"/>
    <n v="2"/>
    <n v="22000000"/>
    <n v="44000000"/>
    <n v="11000000"/>
    <n v="55000000"/>
    <n v="2750000"/>
  </r>
  <r>
    <n v="1"/>
    <x v="0"/>
    <n v="2"/>
    <x v="1"/>
    <x v="8"/>
    <n v="148"/>
    <s v="QUINTERO  JARAMILLO JONH ANDERSON"/>
    <x v="1"/>
    <x v="13"/>
    <s v="BLANCO"/>
    <n v="1"/>
    <n v="22000000"/>
    <n v="22000000"/>
    <n v="5500000"/>
    <n v="27500000"/>
    <n v="1375000"/>
  </r>
  <r>
    <n v="2"/>
    <x v="1"/>
    <n v="1"/>
    <x v="2"/>
    <x v="9"/>
    <n v="149"/>
    <s v="OCAMPO  OLAYA JOHANN ESTID"/>
    <x v="0"/>
    <x v="14"/>
    <s v="PLATEADO"/>
    <n v="1"/>
    <n v="22000000"/>
    <n v="22000000"/>
    <n v="5500000"/>
    <n v="27500000"/>
    <n v="1375000"/>
  </r>
  <r>
    <n v="2"/>
    <x v="1"/>
    <n v="1"/>
    <x v="2"/>
    <x v="10"/>
    <n v="150"/>
    <s v="MUÑOZ  MARTÍNEZ CRISTIAN CAMILO"/>
    <x v="1"/>
    <x v="15"/>
    <s v="BLANCO"/>
    <n v="2"/>
    <n v="22000000"/>
    <n v="44000000"/>
    <n v="11000000"/>
    <n v="55000000"/>
    <n v="2750000"/>
  </r>
  <r>
    <n v="2"/>
    <x v="1"/>
    <n v="2"/>
    <x v="3"/>
    <x v="11"/>
    <n v="151"/>
    <s v="FLOREZ   VALENCIA DIANA MARIA"/>
    <x v="0"/>
    <x v="16"/>
    <s v="NEGRO"/>
    <n v="3"/>
    <n v="22000000"/>
    <n v="66000000"/>
    <n v="16500000"/>
    <n v="82500000"/>
    <n v="4125000"/>
  </r>
  <r>
    <n v="2"/>
    <x v="1"/>
    <n v="2"/>
    <x v="3"/>
    <x v="0"/>
    <n v="152"/>
    <s v="CORREA  ECHAVARRIA JUAN PABLO"/>
    <x v="1"/>
    <x v="0"/>
    <s v="ROJO"/>
    <n v="1"/>
    <n v="22000000"/>
    <n v="22000000"/>
    <n v="5500000"/>
    <n v="27500000"/>
    <n v="1375000"/>
  </r>
  <r>
    <n v="3"/>
    <x v="2"/>
    <n v="1"/>
    <x v="4"/>
    <x v="0"/>
    <n v="153"/>
    <s v="VELASQUEZ LAVAREZ OSWALDO"/>
    <x v="0"/>
    <x v="1"/>
    <s v="PLATEADO"/>
    <n v="2"/>
    <n v="22000000"/>
    <n v="44000000"/>
    <n v="11000000"/>
    <n v="55000000"/>
    <n v="2750000"/>
  </r>
  <r>
    <n v="3"/>
    <x v="2"/>
    <n v="1"/>
    <x v="4"/>
    <x v="1"/>
    <n v="154"/>
    <s v="VELEZ TOBON CONSUELO"/>
    <x v="1"/>
    <x v="2"/>
    <s v="PLATEADO"/>
    <n v="3"/>
    <n v="22000000"/>
    <n v="66000000"/>
    <n v="16500000"/>
    <n v="82500000"/>
    <n v="4125000"/>
  </r>
  <r>
    <n v="3"/>
    <x v="2"/>
    <n v="2"/>
    <x v="5"/>
    <x v="2"/>
    <n v="155"/>
    <s v="VELASQUEZ CHICA ALEXANDRA"/>
    <x v="0"/>
    <x v="3"/>
    <s v="BLANCO"/>
    <n v="1"/>
    <n v="22000000"/>
    <n v="22000000"/>
    <n v="5500000"/>
    <n v="27500000"/>
    <n v="1375000"/>
  </r>
  <r>
    <n v="3"/>
    <x v="2"/>
    <n v="2"/>
    <x v="5"/>
    <x v="3"/>
    <n v="156"/>
    <s v="AGUDELO LINA MARITZA"/>
    <x v="1"/>
    <x v="4"/>
    <s v="BLANCO"/>
    <n v="2"/>
    <n v="22000000"/>
    <n v="44000000"/>
    <n v="11000000"/>
    <n v="55000000"/>
    <n v="2750000"/>
  </r>
  <r>
    <n v="4"/>
    <x v="3"/>
    <n v="1"/>
    <x v="6"/>
    <x v="4"/>
    <n v="157"/>
    <s v="RENDON TAMAYO ESTEBAN"/>
    <x v="0"/>
    <x v="5"/>
    <s v="BLANCO"/>
    <n v="3"/>
    <n v="22000000"/>
    <n v="66000000"/>
    <n v="16500000"/>
    <n v="82500000"/>
    <n v="4125000"/>
  </r>
  <r>
    <n v="4"/>
    <x v="3"/>
    <n v="1"/>
    <x v="6"/>
    <x v="5"/>
    <n v="158"/>
    <s v="RENDON TAMAYO ALVARO"/>
    <x v="1"/>
    <x v="6"/>
    <s v="BLANCO"/>
    <n v="1"/>
    <n v="22000000"/>
    <n v="22000000"/>
    <n v="5500000"/>
    <n v="27500000"/>
    <n v="1375000"/>
  </r>
  <r>
    <n v="4"/>
    <x v="3"/>
    <n v="2"/>
    <x v="7"/>
    <x v="6"/>
    <n v="159"/>
    <s v="ZAPATA JIMENEZ ELKIN ALBERTO"/>
    <x v="0"/>
    <x v="7"/>
    <s v="ROJO"/>
    <n v="2"/>
    <n v="22000000"/>
    <n v="44000000"/>
    <n v="11000000"/>
    <n v="55000000"/>
    <n v="2750000"/>
  </r>
  <r>
    <n v="4"/>
    <x v="3"/>
    <n v="2"/>
    <x v="7"/>
    <x v="7"/>
    <n v="160"/>
    <s v="ZAPARA JIMENEZ JONH MARIO"/>
    <x v="1"/>
    <x v="8"/>
    <s v="BLANCO"/>
    <n v="3"/>
    <n v="22000000"/>
    <n v="66000000"/>
    <n v="16500000"/>
    <n v="82500000"/>
    <n v="4125000"/>
  </r>
  <r>
    <n v="5"/>
    <x v="4"/>
    <n v="1"/>
    <x v="8"/>
    <x v="8"/>
    <n v="161"/>
    <s v="FERNANDEZ TERESA"/>
    <x v="0"/>
    <x v="9"/>
    <s v="ROJO"/>
    <n v="1"/>
    <n v="22000000"/>
    <n v="22000000"/>
    <n v="5500000"/>
    <n v="27500000"/>
    <n v="1375000"/>
  </r>
  <r>
    <n v="5"/>
    <x v="4"/>
    <n v="1"/>
    <x v="8"/>
    <x v="9"/>
    <n v="162"/>
    <s v="CORREA ANGELA"/>
    <x v="1"/>
    <x v="10"/>
    <s v="ROJO"/>
    <n v="2"/>
    <n v="22000000"/>
    <n v="44000000"/>
    <n v="11000000"/>
    <n v="55000000"/>
    <n v="2750000"/>
  </r>
  <r>
    <n v="5"/>
    <x v="4"/>
    <n v="2"/>
    <x v="9"/>
    <x v="10"/>
    <n v="163"/>
    <s v="CARRASQUILLA TOMAS"/>
    <x v="0"/>
    <x v="11"/>
    <s v="ROJO"/>
    <n v="3"/>
    <n v="15000000"/>
    <n v="45000000"/>
    <n v="11250000"/>
    <n v="56250000"/>
    <n v="2812500"/>
  </r>
  <r>
    <n v="5"/>
    <x v="4"/>
    <n v="2"/>
    <x v="9"/>
    <x v="11"/>
    <n v="164"/>
    <s v="PAVAS JUAN PABLO"/>
    <x v="1"/>
    <x v="12"/>
    <s v="ROJO"/>
    <n v="1"/>
    <n v="15000000"/>
    <n v="15000000"/>
    <n v="3750000"/>
    <n v="18750000"/>
    <n v="937500"/>
  </r>
  <r>
    <n v="1"/>
    <x v="0"/>
    <n v="1"/>
    <x v="0"/>
    <x v="0"/>
    <n v="165"/>
    <s v="FLOREZ RIVERA GILBERTO"/>
    <x v="0"/>
    <x v="13"/>
    <s v="BLANCO"/>
    <n v="2"/>
    <n v="15000000"/>
    <n v="30000000"/>
    <n v="7500000"/>
    <n v="37500000"/>
    <n v="1875000"/>
  </r>
  <r>
    <n v="1"/>
    <x v="0"/>
    <n v="1"/>
    <x v="0"/>
    <x v="0"/>
    <n v="166"/>
    <s v="CAMACHO VÁSQUEZ CARLOS ANDRÉS"/>
    <x v="1"/>
    <x v="14"/>
    <s v="BLANCO"/>
    <n v="3"/>
    <n v="15000000"/>
    <n v="45000000"/>
    <n v="11250000"/>
    <n v="56250000"/>
    <n v="2812500"/>
  </r>
  <r>
    <n v="1"/>
    <x v="0"/>
    <n v="2"/>
    <x v="1"/>
    <x v="1"/>
    <n v="167"/>
    <s v="QUICENO JOHANN ANDRÉS"/>
    <x v="0"/>
    <x v="15"/>
    <s v="PLATEADO"/>
    <n v="1"/>
    <n v="15000000"/>
    <n v="15000000"/>
    <n v="3750000"/>
    <n v="18750000"/>
    <n v="937500"/>
  </r>
  <r>
    <n v="1"/>
    <x v="0"/>
    <n v="2"/>
    <x v="1"/>
    <x v="2"/>
    <n v="168"/>
    <s v="POSADA  PÉREZ  ERIKSON"/>
    <x v="1"/>
    <x v="16"/>
    <s v="NEGRO"/>
    <n v="2"/>
    <n v="15000000"/>
    <n v="30000000"/>
    <n v="7500000"/>
    <n v="37500000"/>
    <n v="1875000"/>
  </r>
  <r>
    <n v="2"/>
    <x v="1"/>
    <n v="1"/>
    <x v="2"/>
    <x v="3"/>
    <n v="169"/>
    <s v="MOLINA  HENAO LILIANA MARCELA"/>
    <x v="0"/>
    <x v="0"/>
    <s v="BLANCO"/>
    <n v="3"/>
    <n v="15000000"/>
    <n v="45000000"/>
    <n v="11250000"/>
    <n v="56250000"/>
    <n v="2812500"/>
  </r>
  <r>
    <n v="2"/>
    <x v="1"/>
    <n v="1"/>
    <x v="2"/>
    <x v="4"/>
    <n v="170"/>
    <s v="MEDINA NATALY"/>
    <x v="1"/>
    <x v="1"/>
    <s v="NEGRO"/>
    <n v="1"/>
    <n v="15000000"/>
    <n v="15000000"/>
    <n v="3750000"/>
    <n v="18750000"/>
    <n v="937500"/>
  </r>
  <r>
    <n v="2"/>
    <x v="1"/>
    <n v="2"/>
    <x v="3"/>
    <x v="5"/>
    <n v="171"/>
    <s v="CÓRDOBA  ESCOBAR HERNÁN DARÍO"/>
    <x v="0"/>
    <x v="2"/>
    <s v="BLANCO"/>
    <n v="2"/>
    <n v="15000000"/>
    <n v="30000000"/>
    <n v="7500000"/>
    <n v="37500000"/>
    <n v="1875000"/>
  </r>
  <r>
    <n v="2"/>
    <x v="1"/>
    <n v="2"/>
    <x v="3"/>
    <x v="6"/>
    <n v="172"/>
    <s v="CEBALLOS  JARAMILLO ANDREA MARIA"/>
    <x v="1"/>
    <x v="3"/>
    <s v="BLANCO"/>
    <n v="3"/>
    <n v="15000000"/>
    <n v="45000000"/>
    <n v="11250000"/>
    <n v="56250000"/>
    <n v="2812500"/>
  </r>
  <r>
    <n v="3"/>
    <x v="2"/>
    <n v="1"/>
    <x v="4"/>
    <x v="7"/>
    <n v="173"/>
    <s v="VALENCIA RESTREPO RUTT STELLA"/>
    <x v="0"/>
    <x v="4"/>
    <s v="NEGRO"/>
    <n v="1"/>
    <n v="15000000"/>
    <n v="15000000"/>
    <n v="3750000"/>
    <n v="18750000"/>
    <n v="937500"/>
  </r>
  <r>
    <n v="3"/>
    <x v="2"/>
    <n v="1"/>
    <x v="4"/>
    <x v="8"/>
    <n v="174"/>
    <s v="LONDOÑO LUISA FERNANDA"/>
    <x v="1"/>
    <x v="5"/>
    <s v="NEGRO"/>
    <n v="2"/>
    <n v="15000000"/>
    <n v="30000000"/>
    <n v="7500000"/>
    <n v="37500000"/>
    <n v="1875000"/>
  </r>
  <r>
    <n v="3"/>
    <x v="2"/>
    <n v="2"/>
    <x v="5"/>
    <x v="9"/>
    <n v="175"/>
    <s v="POSADA VALLEJO ESTEFANIA"/>
    <x v="0"/>
    <x v="6"/>
    <s v="NEGRO"/>
    <n v="3"/>
    <n v="15000000"/>
    <n v="45000000"/>
    <n v="11250000"/>
    <n v="56250000"/>
    <n v="2812500"/>
  </r>
  <r>
    <n v="3"/>
    <x v="2"/>
    <n v="2"/>
    <x v="5"/>
    <x v="10"/>
    <n v="176"/>
    <s v="ISAZA ERIEN"/>
    <x v="1"/>
    <x v="7"/>
    <s v="ROJO"/>
    <n v="1"/>
    <n v="15000000"/>
    <n v="15000000"/>
    <n v="3750000"/>
    <n v="18750000"/>
    <n v="937500"/>
  </r>
  <r>
    <n v="4"/>
    <x v="3"/>
    <n v="1"/>
    <x v="6"/>
    <x v="11"/>
    <n v="177"/>
    <s v="ARIAS HERNANDO"/>
    <x v="0"/>
    <x v="8"/>
    <s v="NEGRO"/>
    <n v="2"/>
    <n v="15000000"/>
    <n v="30000000"/>
    <n v="7500000"/>
    <n v="37500000"/>
    <n v="1875000"/>
  </r>
  <r>
    <n v="4"/>
    <x v="3"/>
    <n v="1"/>
    <x v="6"/>
    <x v="0"/>
    <n v="178"/>
    <s v="UMAÑA MARIA CRISTINA"/>
    <x v="1"/>
    <x v="9"/>
    <s v="NEGRO"/>
    <n v="3"/>
    <n v="15000000"/>
    <n v="45000000"/>
    <n v="11250000"/>
    <n v="56250000"/>
    <n v="2812500"/>
  </r>
  <r>
    <n v="4"/>
    <x v="3"/>
    <n v="2"/>
    <x v="7"/>
    <x v="1"/>
    <n v="179"/>
    <s v="VELASQUEZ ALVAREZ OSWALDO"/>
    <x v="0"/>
    <x v="10"/>
    <s v="NEGRO"/>
    <n v="1"/>
    <n v="15000000"/>
    <n v="15000000"/>
    <n v="3750000"/>
    <n v="18750000"/>
    <n v="937500"/>
  </r>
  <r>
    <n v="5"/>
    <x v="4"/>
    <n v="1"/>
    <x v="8"/>
    <x v="2"/>
    <n v="180"/>
    <s v="RESTREPO JUAN JOSE"/>
    <x v="1"/>
    <x v="11"/>
    <s v="ROJO"/>
    <n v="2"/>
    <n v="15000000"/>
    <n v="30000000"/>
    <n v="7500000"/>
    <n v="37500000"/>
    <n v="1875000"/>
  </r>
  <r>
    <n v="5"/>
    <x v="4"/>
    <n v="1"/>
    <x v="8"/>
    <x v="3"/>
    <n v="181"/>
    <s v="MENDOZA JAIME"/>
    <x v="0"/>
    <x v="12"/>
    <s v="PLATEADO"/>
    <n v="3"/>
    <n v="22000000"/>
    <n v="66000000"/>
    <n v="16500000"/>
    <n v="82500000"/>
    <n v="4125000"/>
  </r>
  <r>
    <n v="5"/>
    <x v="4"/>
    <n v="2"/>
    <x v="9"/>
    <x v="4"/>
    <n v="182"/>
    <s v="TORO DUQUE HERNAN"/>
    <x v="0"/>
    <x v="13"/>
    <s v="ROJO"/>
    <n v="1"/>
    <n v="22000000"/>
    <n v="22000000"/>
    <n v="5500000"/>
    <n v="27500000"/>
    <n v="1375000"/>
  </r>
  <r>
    <n v="5"/>
    <x v="4"/>
    <n v="2"/>
    <x v="9"/>
    <x v="5"/>
    <n v="183"/>
    <s v="HERNANDEZ HERNANDO"/>
    <x v="1"/>
    <x v="14"/>
    <s v="NEGRO"/>
    <n v="2"/>
    <n v="22000000"/>
    <n v="44000000"/>
    <n v="11000000"/>
    <n v="55000000"/>
    <n v="2750000"/>
  </r>
  <r>
    <n v="1"/>
    <x v="0"/>
    <n v="1"/>
    <x v="0"/>
    <x v="0"/>
    <n v="184"/>
    <s v="VELEZ TOBON JUAN ALVARO"/>
    <x v="0"/>
    <x v="0"/>
    <s v="BLANCO"/>
    <n v="3"/>
    <n v="22000000"/>
    <n v="66000000"/>
    <n v="16500000"/>
    <n v="82500000"/>
    <n v="4125000"/>
  </r>
  <r>
    <n v="1"/>
    <x v="0"/>
    <n v="1"/>
    <x v="0"/>
    <x v="1"/>
    <n v="185"/>
    <s v="VALENCIA VALENCIA CRISTIAN"/>
    <x v="1"/>
    <x v="1"/>
    <s v="NEGRO"/>
    <n v="1"/>
    <n v="22000000"/>
    <n v="22000000"/>
    <n v="5500000"/>
    <n v="27500000"/>
    <n v="1375000"/>
  </r>
  <r>
    <n v="1"/>
    <x v="0"/>
    <n v="1"/>
    <x v="0"/>
    <x v="2"/>
    <n v="186"/>
    <s v="AGUIRRE  DÁVILA ANDRÉS FELIPE"/>
    <x v="0"/>
    <x v="2"/>
    <s v="ROJO"/>
    <n v="2"/>
    <n v="22000000"/>
    <n v="44000000"/>
    <n v="11000000"/>
    <n v="55000000"/>
    <n v="2750000"/>
  </r>
  <r>
    <n v="1"/>
    <x v="0"/>
    <n v="2"/>
    <x v="1"/>
    <x v="3"/>
    <n v="187"/>
    <s v="RUA  GARCÍA LUIS ANIBAL"/>
    <x v="1"/>
    <x v="3"/>
    <s v="ROJO"/>
    <n v="3"/>
    <n v="22000000"/>
    <n v="66000000"/>
    <n v="16500000"/>
    <n v="82500000"/>
    <n v="4125000"/>
  </r>
  <r>
    <n v="1"/>
    <x v="0"/>
    <n v="2"/>
    <x v="1"/>
    <x v="4"/>
    <n v="188"/>
    <s v="PALACIOS  ÁLVAREZ JOHANN JESSID"/>
    <x v="0"/>
    <x v="4"/>
    <s v="ROJO"/>
    <n v="1"/>
    <n v="22000000"/>
    <n v="22000000"/>
    <n v="5500000"/>
    <n v="27500000"/>
    <n v="1375000"/>
  </r>
  <r>
    <n v="2"/>
    <x v="1"/>
    <n v="1"/>
    <x v="2"/>
    <x v="5"/>
    <n v="189"/>
    <s v="OSORIO  RÍOS  DIANA MILENA"/>
    <x v="1"/>
    <x v="5"/>
    <s v="NEGRO"/>
    <n v="2"/>
    <n v="22000000"/>
    <n v="44000000"/>
    <n v="11000000"/>
    <n v="55000000"/>
    <n v="2750000"/>
  </r>
  <r>
    <n v="2"/>
    <x v="1"/>
    <n v="1"/>
    <x v="2"/>
    <x v="6"/>
    <n v="190"/>
    <s v="JARABA  CORTÉS PAOLA MARCELA"/>
    <x v="0"/>
    <x v="6"/>
    <s v="BLANCO"/>
    <n v="3"/>
    <n v="22000000"/>
    <n v="66000000"/>
    <n v="16500000"/>
    <n v="82500000"/>
    <n v="4125000"/>
  </r>
  <r>
    <n v="2"/>
    <x v="1"/>
    <n v="1"/>
    <x v="2"/>
    <x v="7"/>
    <n v="191"/>
    <s v="IDARRAGA  GÓMEZ YANIVI ANDREA"/>
    <x v="1"/>
    <x v="7"/>
    <s v="PLATEADO"/>
    <n v="1"/>
    <n v="22000000"/>
    <n v="22000000"/>
    <n v="5500000"/>
    <n v="27500000"/>
    <n v="1375000"/>
  </r>
  <r>
    <n v="2"/>
    <x v="1"/>
    <n v="2"/>
    <x v="3"/>
    <x v="8"/>
    <n v="192"/>
    <s v="BUSTOS  RUBIANO HERNÁN DAVID"/>
    <x v="0"/>
    <x v="8"/>
    <s v="NEGRO"/>
    <n v="2"/>
    <n v="22000000"/>
    <n v="44000000"/>
    <n v="11000000"/>
    <n v="55000000"/>
    <n v="2750000"/>
  </r>
  <r>
    <n v="2"/>
    <x v="1"/>
    <n v="2"/>
    <x v="3"/>
    <x v="9"/>
    <n v="193"/>
    <s v="BERRIO  GALLEGO EDWIN ARLEY"/>
    <x v="1"/>
    <x v="9"/>
    <s v="BLANCO"/>
    <n v="3"/>
    <n v="22000000"/>
    <n v="66000000"/>
    <n v="16500000"/>
    <n v="82500000"/>
    <n v="4125000"/>
  </r>
  <r>
    <n v="3"/>
    <x v="2"/>
    <n v="1"/>
    <x v="4"/>
    <x v="10"/>
    <n v="194"/>
    <s v="RIAZA URIEL"/>
    <x v="0"/>
    <x v="10"/>
    <s v="BLANCO"/>
    <n v="1"/>
    <n v="22000000"/>
    <n v="22000000"/>
    <n v="5500000"/>
    <n v="27500000"/>
    <n v="1375000"/>
  </r>
  <r>
    <n v="3"/>
    <x v="2"/>
    <n v="1"/>
    <x v="4"/>
    <x v="11"/>
    <n v="195"/>
    <s v="BERTEL RIVAS FREDYS EDUARDO"/>
    <x v="1"/>
    <x v="11"/>
    <s v="BLANCO"/>
    <n v="2"/>
    <n v="22000000"/>
    <n v="44000000"/>
    <n v="11000000"/>
    <n v="55000000"/>
    <n v="2750000"/>
  </r>
  <r>
    <n v="3"/>
    <x v="2"/>
    <n v="2"/>
    <x v="5"/>
    <x v="0"/>
    <n v="196"/>
    <s v="FRANCO FERNANDO"/>
    <x v="0"/>
    <x v="12"/>
    <s v="BLANCO"/>
    <n v="3"/>
    <n v="22000000"/>
    <n v="66000000"/>
    <n v="16500000"/>
    <n v="82500000"/>
    <n v="4125000"/>
  </r>
  <r>
    <n v="3"/>
    <x v="2"/>
    <n v="2"/>
    <x v="5"/>
    <x v="0"/>
    <n v="197"/>
    <s v="MEJIA MARIA ELENA"/>
    <x v="1"/>
    <x v="13"/>
    <s v="ROJO"/>
    <n v="1"/>
    <n v="22000000"/>
    <n v="22000000"/>
    <n v="5500000"/>
    <n v="27500000"/>
    <n v="1375000"/>
  </r>
  <r>
    <n v="4"/>
    <x v="3"/>
    <n v="1"/>
    <x v="6"/>
    <x v="1"/>
    <n v="198"/>
    <s v="ISAZA OCHOA HERNAN"/>
    <x v="0"/>
    <x v="14"/>
    <s v="PLATEADO"/>
    <n v="2"/>
    <n v="22000000"/>
    <n v="44000000"/>
    <n v="11000000"/>
    <n v="55000000"/>
    <n v="2750000"/>
  </r>
  <r>
    <n v="4"/>
    <x v="3"/>
    <n v="1"/>
    <x v="6"/>
    <x v="2"/>
    <n v="199"/>
    <s v="TORO VERONICA"/>
    <x v="1"/>
    <x v="15"/>
    <s v="ROJO"/>
    <n v="3"/>
    <n v="22000000"/>
    <n v="66000000"/>
    <n v="16500000"/>
    <n v="82500000"/>
    <n v="4125000"/>
  </r>
  <r>
    <n v="4"/>
    <x v="3"/>
    <n v="2"/>
    <x v="7"/>
    <x v="3"/>
    <n v="200"/>
    <s v="RESTREPO LAVERDE GABRIELA"/>
    <x v="0"/>
    <x v="16"/>
    <s v="BLANCO"/>
    <n v="1"/>
    <n v="22000000"/>
    <n v="22000000"/>
    <n v="5500000"/>
    <n v="27500000"/>
    <n v="1375000"/>
  </r>
  <r>
    <n v="4"/>
    <x v="3"/>
    <n v="2"/>
    <x v="7"/>
    <x v="4"/>
    <n v="201"/>
    <s v="VALENCIA DORALBA"/>
    <x v="1"/>
    <x v="0"/>
    <s v="NEGRO"/>
    <n v="2"/>
    <n v="22000000"/>
    <n v="44000000"/>
    <n v="11000000"/>
    <n v="55000000"/>
    <n v="2750000"/>
  </r>
  <r>
    <n v="5"/>
    <x v="4"/>
    <n v="1"/>
    <x v="8"/>
    <x v="5"/>
    <n v="202"/>
    <s v="PINO MARIA TERESA"/>
    <x v="0"/>
    <x v="1"/>
    <s v="PLATEADO"/>
    <n v="3"/>
    <n v="22000000"/>
    <n v="66000000"/>
    <n v="16500000"/>
    <n v="82500000"/>
    <n v="4125000"/>
  </r>
  <r>
    <n v="5"/>
    <x v="4"/>
    <n v="1"/>
    <x v="8"/>
    <x v="6"/>
    <n v="203"/>
    <s v="PEREA YENNI"/>
    <x v="1"/>
    <x v="2"/>
    <s v="NEGRO"/>
    <n v="1"/>
    <n v="15000000"/>
    <n v="15000000"/>
    <n v="3750000"/>
    <n v="18750000"/>
    <n v="937500"/>
  </r>
  <r>
    <n v="5"/>
    <x v="4"/>
    <n v="2"/>
    <x v="9"/>
    <x v="7"/>
    <n v="204"/>
    <s v="RIOS VALENCIA ALEJANDRA"/>
    <x v="0"/>
    <x v="3"/>
    <s v="NEGRO"/>
    <n v="2"/>
    <n v="15000000"/>
    <n v="30000000"/>
    <n v="7500000"/>
    <n v="37500000"/>
    <n v="1875000"/>
  </r>
  <r>
    <n v="5"/>
    <x v="4"/>
    <n v="2"/>
    <x v="9"/>
    <x v="8"/>
    <n v="205"/>
    <s v="CRUZ CAROLINA"/>
    <x v="1"/>
    <x v="4"/>
    <s v="BLANCO"/>
    <n v="3"/>
    <n v="15000000"/>
    <n v="45000000"/>
    <n v="11250000"/>
    <n v="56250000"/>
    <n v="2812500"/>
  </r>
  <r>
    <n v="1"/>
    <x v="0"/>
    <n v="1"/>
    <x v="0"/>
    <x v="9"/>
    <n v="206"/>
    <s v="RESTREPO VALENCIA RUTT STELLA"/>
    <x v="0"/>
    <x v="5"/>
    <s v="ROJO"/>
    <n v="1"/>
    <n v="15000000"/>
    <n v="15000000"/>
    <n v="3750000"/>
    <n v="18750000"/>
    <n v="937500"/>
  </r>
  <r>
    <n v="1"/>
    <x v="0"/>
    <n v="1"/>
    <x v="0"/>
    <x v="10"/>
    <n v="207"/>
    <s v="RESTREPO LAVERDE GABRIELA"/>
    <x v="1"/>
    <x v="6"/>
    <s v="PLATEADO"/>
    <n v="2"/>
    <n v="15000000"/>
    <n v="30000000"/>
    <n v="7500000"/>
    <n v="37500000"/>
    <n v="1875000"/>
  </r>
  <r>
    <n v="1"/>
    <x v="0"/>
    <n v="2"/>
    <x v="1"/>
    <x v="11"/>
    <n v="208"/>
    <s v="RUA  CASTAÑO JAIME IGNACIO"/>
    <x v="0"/>
    <x v="7"/>
    <s v="NEGRO"/>
    <n v="3"/>
    <n v="15000000"/>
    <n v="45000000"/>
    <n v="11250000"/>
    <n v="56250000"/>
    <n v="2812500"/>
  </r>
  <r>
    <n v="1"/>
    <x v="0"/>
    <n v="2"/>
    <x v="1"/>
    <x v="0"/>
    <n v="209"/>
    <s v="RENDON  TAMAYO ESTEBAN"/>
    <x v="1"/>
    <x v="8"/>
    <s v="BLANCO"/>
    <n v="1"/>
    <n v="15000000"/>
    <n v="15000000"/>
    <n v="3750000"/>
    <n v="18750000"/>
    <n v="937500"/>
  </r>
  <r>
    <n v="1"/>
    <x v="0"/>
    <n v="2"/>
    <x v="1"/>
    <x v="0"/>
    <n v="210"/>
    <s v="PÉREZ  QUICENO  JONATHAN ESTEVEN"/>
    <x v="0"/>
    <x v="9"/>
    <s v="BLANCO"/>
    <n v="2"/>
    <n v="15000000"/>
    <n v="30000000"/>
    <n v="7500000"/>
    <n v="37500000"/>
    <n v="1875000"/>
  </r>
  <r>
    <n v="1"/>
    <x v="0"/>
    <n v="2"/>
    <x v="1"/>
    <x v="1"/>
    <n v="211"/>
    <s v="PATIÑO  BOHÓRQUEZ JOHANN ESTEBAN"/>
    <x v="1"/>
    <x v="10"/>
    <s v="BLANCO"/>
    <n v="3"/>
    <n v="15000000"/>
    <n v="45000000"/>
    <n v="11250000"/>
    <n v="56250000"/>
    <n v="2812500"/>
  </r>
  <r>
    <n v="2"/>
    <x v="1"/>
    <n v="1"/>
    <x v="2"/>
    <x v="2"/>
    <n v="212"/>
    <s v="GARCÍA  RUIZ YULIETH CRISTINA"/>
    <x v="0"/>
    <x v="11"/>
    <s v="BLANCO"/>
    <n v="1"/>
    <n v="15000000"/>
    <n v="15000000"/>
    <n v="3750000"/>
    <n v="18750000"/>
    <n v="937500"/>
  </r>
  <r>
    <n v="2"/>
    <x v="1"/>
    <n v="2"/>
    <x v="3"/>
    <x v="3"/>
    <n v="213"/>
    <s v="FRANCO  CORREA  JUAN FELIPE"/>
    <x v="1"/>
    <x v="12"/>
    <s v="BLANCO"/>
    <n v="2"/>
    <n v="15000000"/>
    <n v="30000000"/>
    <n v="7500000"/>
    <n v="37500000"/>
    <n v="1875000"/>
  </r>
  <r>
    <n v="2"/>
    <x v="1"/>
    <n v="2"/>
    <x v="3"/>
    <x v="4"/>
    <n v="214"/>
    <s v="BERRIO  ÁLVAREZ EDWIN EDUARDO"/>
    <x v="0"/>
    <x v="13"/>
    <s v="BLANCO"/>
    <n v="3"/>
    <n v="15000000"/>
    <n v="45000000"/>
    <n v="11250000"/>
    <n v="56250000"/>
    <n v="2812500"/>
  </r>
  <r>
    <n v="3"/>
    <x v="2"/>
    <n v="1"/>
    <x v="4"/>
    <x v="5"/>
    <n v="215"/>
    <s v="BALBÍN   TEJADA HURLEY ESTEPHAN"/>
    <x v="1"/>
    <x v="14"/>
    <s v="NEGRO"/>
    <n v="1"/>
    <n v="15000000"/>
    <n v="15000000"/>
    <n v="3750000"/>
    <n v="18750000"/>
    <n v="937500"/>
  </r>
  <r>
    <n v="3"/>
    <x v="2"/>
    <n v="1"/>
    <x v="4"/>
    <x v="6"/>
    <n v="216"/>
    <s v="CARDONA JAVIER"/>
    <x v="0"/>
    <x v="15"/>
    <s v="NEGRO"/>
    <n v="2"/>
    <n v="15000000"/>
    <n v="30000000"/>
    <n v="7500000"/>
    <n v="37500000"/>
    <n v="1875000"/>
  </r>
  <r>
    <n v="3"/>
    <x v="2"/>
    <n v="2"/>
    <x v="5"/>
    <x v="7"/>
    <n v="217"/>
    <s v="GUERRA PATRICIA"/>
    <x v="1"/>
    <x v="16"/>
    <s v="ROJO"/>
    <n v="3"/>
    <n v="15000000"/>
    <n v="45000000"/>
    <n v="11250000"/>
    <n v="56250000"/>
    <n v="2812500"/>
  </r>
  <r>
    <n v="3"/>
    <x v="2"/>
    <n v="2"/>
    <x v="5"/>
    <x v="8"/>
    <n v="218"/>
    <s v="VALDES FONTALVO NATALIA"/>
    <x v="0"/>
    <x v="0"/>
    <s v="BLANCO"/>
    <n v="1"/>
    <n v="15000000"/>
    <n v="15000000"/>
    <n v="3750000"/>
    <n v="18750000"/>
    <n v="937500"/>
  </r>
  <r>
    <n v="4"/>
    <x v="3"/>
    <n v="1"/>
    <x v="6"/>
    <x v="9"/>
    <n v="219"/>
    <s v="CATAÑO NATALIA"/>
    <x v="1"/>
    <x v="1"/>
    <s v="ROJO"/>
    <n v="2"/>
    <n v="15000000"/>
    <n v="30000000"/>
    <n v="7500000"/>
    <n v="37500000"/>
    <n v="1875000"/>
  </r>
  <r>
    <n v="4"/>
    <x v="3"/>
    <n v="1"/>
    <x v="6"/>
    <x v="10"/>
    <n v="220"/>
    <s v="MOSQUERA AIDIS GIOMAR"/>
    <x v="0"/>
    <x v="2"/>
    <s v="BLANCO"/>
    <n v="3"/>
    <n v="15000000"/>
    <n v="45000000"/>
    <n v="11250000"/>
    <n v="56250000"/>
    <n v="2812500"/>
  </r>
  <r>
    <n v="4"/>
    <x v="3"/>
    <n v="2"/>
    <x v="7"/>
    <x v="11"/>
    <n v="221"/>
    <s v="RUIZ DUQUE JONH EDUAR"/>
    <x v="1"/>
    <x v="3"/>
    <s v="ROJO"/>
    <n v="1"/>
    <n v="22000000"/>
    <n v="22000000"/>
    <n v="5500000"/>
    <n v="27500000"/>
    <n v="1375000"/>
  </r>
  <r>
    <n v="4"/>
    <x v="3"/>
    <n v="2"/>
    <x v="7"/>
    <x v="0"/>
    <n v="222"/>
    <s v="AYALA WILSON"/>
    <x v="0"/>
    <x v="4"/>
    <s v="ROJO"/>
    <n v="2"/>
    <n v="22000000"/>
    <n v="44000000"/>
    <n v="11000000"/>
    <n v="55000000"/>
    <n v="2750000"/>
  </r>
  <r>
    <n v="4"/>
    <x v="3"/>
    <n v="2"/>
    <x v="7"/>
    <x v="0"/>
    <n v="223"/>
    <s v="VELEZ TOBON CONSUELO"/>
    <x v="1"/>
    <x v="5"/>
    <s v="NEGRO"/>
    <n v="3"/>
    <n v="22000000"/>
    <n v="66000000"/>
    <n v="16500000"/>
    <n v="82500000"/>
    <n v="4125000"/>
  </r>
  <r>
    <n v="5"/>
    <x v="4"/>
    <n v="1"/>
    <x v="8"/>
    <x v="1"/>
    <n v="224"/>
    <s v="SANTOS JOHANNY"/>
    <x v="0"/>
    <x v="6"/>
    <s v="PLATEADO"/>
    <n v="1"/>
    <n v="22000000"/>
    <n v="22000000"/>
    <n v="5500000"/>
    <n v="27500000"/>
    <n v="1375000"/>
  </r>
  <r>
    <n v="5"/>
    <x v="4"/>
    <n v="1"/>
    <x v="8"/>
    <x v="2"/>
    <n v="225"/>
    <s v="GARCIA YOLMY"/>
    <x v="1"/>
    <x v="7"/>
    <s v="PLATEADO"/>
    <n v="2"/>
    <n v="22000000"/>
    <n v="44000000"/>
    <n v="11000000"/>
    <n v="55000000"/>
    <n v="2750000"/>
  </r>
  <r>
    <n v="5"/>
    <x v="4"/>
    <n v="2"/>
    <x v="9"/>
    <x v="3"/>
    <n v="226"/>
    <s v="SAVATER FERNANDO"/>
    <x v="0"/>
    <x v="8"/>
    <s v="BLANCO"/>
    <n v="3"/>
    <n v="22000000"/>
    <n v="66000000"/>
    <n v="16500000"/>
    <n v="82500000"/>
    <n v="4125000"/>
  </r>
  <r>
    <n v="5"/>
    <x v="4"/>
    <n v="2"/>
    <x v="9"/>
    <x v="4"/>
    <n v="227"/>
    <s v="SOTO APARICIO FERNANDO"/>
    <x v="1"/>
    <x v="9"/>
    <s v="BLANCO"/>
    <n v="1"/>
    <n v="22000000"/>
    <n v="22000000"/>
    <n v="5500000"/>
    <n v="27500000"/>
    <n v="1375000"/>
  </r>
  <r>
    <n v="1"/>
    <x v="0"/>
    <n v="1"/>
    <x v="0"/>
    <x v="5"/>
    <n v="228"/>
    <s v="RENDON TAMAYO ALVARO"/>
    <x v="0"/>
    <x v="10"/>
    <s v="BLANCO"/>
    <n v="2"/>
    <n v="22000000"/>
    <n v="44000000"/>
    <n v="11000000"/>
    <n v="55000000"/>
    <n v="2750000"/>
  </r>
  <r>
    <n v="1"/>
    <x v="0"/>
    <n v="1"/>
    <x v="0"/>
    <x v="6"/>
    <n v="229"/>
    <s v="FRANCO NATALIA YURLEY"/>
    <x v="1"/>
    <x v="11"/>
    <s v="BLANCO"/>
    <n v="3"/>
    <n v="22000000"/>
    <n v="66000000"/>
    <n v="16500000"/>
    <n v="82500000"/>
    <n v="4125000"/>
  </r>
  <r>
    <n v="1"/>
    <x v="0"/>
    <n v="2"/>
    <x v="1"/>
    <x v="7"/>
    <n v="230"/>
    <s v="QUINTERO  QUICENO RAUL"/>
    <x v="0"/>
    <x v="12"/>
    <s v="BLANCO"/>
    <n v="1"/>
    <n v="22000000"/>
    <n v="22000000"/>
    <n v="5500000"/>
    <n v="27500000"/>
    <n v="1375000"/>
  </r>
  <r>
    <n v="1"/>
    <x v="0"/>
    <n v="2"/>
    <x v="1"/>
    <x v="8"/>
    <n v="231"/>
    <s v="QUINTERO  JARAMILLO JONH ANDERSON"/>
    <x v="1"/>
    <x v="13"/>
    <s v="BLANCO"/>
    <n v="2"/>
    <n v="22000000"/>
    <n v="44000000"/>
    <n v="11000000"/>
    <n v="55000000"/>
    <n v="2750000"/>
  </r>
  <r>
    <n v="2"/>
    <x v="1"/>
    <n v="1"/>
    <x v="2"/>
    <x v="9"/>
    <n v="232"/>
    <s v="OCAMPO  OLAYA JOHANN ESTID"/>
    <x v="0"/>
    <x v="14"/>
    <s v="PLATEADO"/>
    <n v="3"/>
    <n v="22000000"/>
    <n v="66000000"/>
    <n v="16500000"/>
    <n v="82500000"/>
    <n v="4125000"/>
  </r>
  <r>
    <n v="2"/>
    <x v="1"/>
    <n v="1"/>
    <x v="2"/>
    <x v="10"/>
    <n v="233"/>
    <s v="MUÑOZ  MARTÍNEZ CRISTIAN CAMILO"/>
    <x v="1"/>
    <x v="15"/>
    <s v="BLANCO"/>
    <n v="1"/>
    <n v="22000000"/>
    <n v="22000000"/>
    <n v="5500000"/>
    <n v="27500000"/>
    <n v="1375000"/>
  </r>
  <r>
    <n v="2"/>
    <x v="1"/>
    <n v="2"/>
    <x v="3"/>
    <x v="11"/>
    <n v="234"/>
    <s v="FLOREZ   VALENCIA DIANA MARIA"/>
    <x v="0"/>
    <x v="16"/>
    <s v="NEGRO"/>
    <n v="2"/>
    <n v="22000000"/>
    <n v="44000000"/>
    <n v="11000000"/>
    <n v="55000000"/>
    <n v="2750000"/>
  </r>
  <r>
    <n v="2"/>
    <x v="1"/>
    <n v="2"/>
    <x v="3"/>
    <x v="0"/>
    <n v="235"/>
    <s v="CORREA  ECHAVARRIA JUAN PABLO"/>
    <x v="1"/>
    <x v="0"/>
    <s v="ROJO"/>
    <n v="3"/>
    <n v="22000000"/>
    <n v="66000000"/>
    <n v="16500000"/>
    <n v="82500000"/>
    <n v="4125000"/>
  </r>
  <r>
    <n v="3"/>
    <x v="2"/>
    <n v="1"/>
    <x v="4"/>
    <x v="0"/>
    <n v="236"/>
    <s v="VELASQUEZ LAVAREZ OSWALDO"/>
    <x v="0"/>
    <x v="1"/>
    <s v="PLATEADO"/>
    <n v="1"/>
    <n v="22000000"/>
    <n v="22000000"/>
    <n v="5500000"/>
    <n v="27500000"/>
    <n v="1375000"/>
  </r>
  <r>
    <n v="3"/>
    <x v="2"/>
    <n v="1"/>
    <x v="4"/>
    <x v="1"/>
    <n v="237"/>
    <s v="VELEZ TOBON CONSUELO"/>
    <x v="1"/>
    <x v="2"/>
    <s v="PLATEADO"/>
    <n v="2"/>
    <n v="22000000"/>
    <n v="44000000"/>
    <n v="11000000"/>
    <n v="55000000"/>
    <n v="2750000"/>
  </r>
  <r>
    <n v="3"/>
    <x v="2"/>
    <n v="2"/>
    <x v="5"/>
    <x v="2"/>
    <n v="238"/>
    <s v="VELASQUEZ CHICA ALEXANDRA"/>
    <x v="0"/>
    <x v="3"/>
    <s v="BLANCO"/>
    <n v="3"/>
    <n v="22000000"/>
    <n v="66000000"/>
    <n v="16500000"/>
    <n v="82500000"/>
    <n v="4125000"/>
  </r>
  <r>
    <n v="3"/>
    <x v="2"/>
    <n v="2"/>
    <x v="5"/>
    <x v="3"/>
    <n v="239"/>
    <s v="AGUDELO LINA MARITZA"/>
    <x v="1"/>
    <x v="4"/>
    <s v="BLANCO"/>
    <n v="1"/>
    <n v="22000000"/>
    <n v="22000000"/>
    <n v="5500000"/>
    <n v="27500000"/>
    <n v="1375000"/>
  </r>
  <r>
    <n v="4"/>
    <x v="3"/>
    <n v="1"/>
    <x v="6"/>
    <x v="4"/>
    <n v="240"/>
    <s v="RENDON TAMAYO ESTEBAN"/>
    <x v="0"/>
    <x v="5"/>
    <s v="BLANCO"/>
    <n v="2"/>
    <n v="22000000"/>
    <n v="44000000"/>
    <n v="11000000"/>
    <n v="55000000"/>
    <n v="2750000"/>
  </r>
  <r>
    <n v="4"/>
    <x v="3"/>
    <n v="1"/>
    <x v="6"/>
    <x v="5"/>
    <n v="241"/>
    <s v="RENDON TAMAYO ALVARO"/>
    <x v="1"/>
    <x v="6"/>
    <s v="BLANCO"/>
    <n v="3"/>
    <n v="22000000"/>
    <n v="66000000"/>
    <n v="16500000"/>
    <n v="82500000"/>
    <n v="4125000"/>
  </r>
  <r>
    <n v="4"/>
    <x v="3"/>
    <n v="2"/>
    <x v="7"/>
    <x v="6"/>
    <n v="242"/>
    <s v="ZAPATA JIMENEZ ELKIN ALBERTO"/>
    <x v="0"/>
    <x v="7"/>
    <s v="ROJO"/>
    <n v="1"/>
    <n v="22000000"/>
    <n v="22000000"/>
    <n v="5500000"/>
    <n v="27500000"/>
    <n v="1375000"/>
  </r>
  <r>
    <n v="4"/>
    <x v="3"/>
    <n v="2"/>
    <x v="7"/>
    <x v="7"/>
    <n v="243"/>
    <s v="ZAPARA JIMENEZ JONH MARIO"/>
    <x v="1"/>
    <x v="8"/>
    <s v="BLANCO"/>
    <n v="2"/>
    <n v="15000000"/>
    <n v="30000000"/>
    <n v="7500000"/>
    <n v="37500000"/>
    <n v="1875000"/>
  </r>
  <r>
    <n v="5"/>
    <x v="4"/>
    <n v="1"/>
    <x v="8"/>
    <x v="8"/>
    <n v="244"/>
    <s v="FERNANDEZ TERESA"/>
    <x v="0"/>
    <x v="9"/>
    <s v="ROJO"/>
    <n v="3"/>
    <n v="15000000"/>
    <n v="45000000"/>
    <n v="11250000"/>
    <n v="56250000"/>
    <n v="2812500"/>
  </r>
  <r>
    <n v="5"/>
    <x v="4"/>
    <n v="1"/>
    <x v="8"/>
    <x v="9"/>
    <n v="245"/>
    <s v="CORREA ANGELA"/>
    <x v="1"/>
    <x v="10"/>
    <s v="ROJO"/>
    <n v="1"/>
    <n v="15000000"/>
    <n v="15000000"/>
    <n v="3750000"/>
    <n v="18750000"/>
    <n v="937500"/>
  </r>
  <r>
    <n v="5"/>
    <x v="4"/>
    <n v="2"/>
    <x v="9"/>
    <x v="10"/>
    <n v="246"/>
    <s v="CARRASQUILLA TOMAS"/>
    <x v="0"/>
    <x v="11"/>
    <s v="ROJO"/>
    <n v="2"/>
    <n v="15000000"/>
    <n v="30000000"/>
    <n v="7500000"/>
    <n v="37500000"/>
    <n v="1875000"/>
  </r>
  <r>
    <n v="5"/>
    <x v="4"/>
    <n v="2"/>
    <x v="9"/>
    <x v="11"/>
    <n v="247"/>
    <s v="PAVAS JUAN PABLO"/>
    <x v="1"/>
    <x v="12"/>
    <s v="ROJO"/>
    <n v="3"/>
    <n v="15000000"/>
    <n v="45000000"/>
    <n v="11250000"/>
    <n v="56250000"/>
    <n v="2812500"/>
  </r>
  <r>
    <n v="1"/>
    <x v="0"/>
    <n v="1"/>
    <x v="0"/>
    <x v="0"/>
    <n v="248"/>
    <s v="FLOREZ RIVERA GILBERTO"/>
    <x v="0"/>
    <x v="13"/>
    <s v="BLANCO"/>
    <n v="1"/>
    <n v="15000000"/>
    <n v="15000000"/>
    <n v="3750000"/>
    <n v="18750000"/>
    <n v="937500"/>
  </r>
  <r>
    <n v="1"/>
    <x v="0"/>
    <n v="1"/>
    <x v="0"/>
    <x v="0"/>
    <n v="249"/>
    <s v="CAMACHO VÁSQUEZ CARLOS ANDRÉS"/>
    <x v="1"/>
    <x v="14"/>
    <s v="BLANCO"/>
    <n v="2"/>
    <n v="15000000"/>
    <n v="30000000"/>
    <n v="7500000"/>
    <n v="37500000"/>
    <n v="1875000"/>
  </r>
  <r>
    <n v="1"/>
    <x v="0"/>
    <n v="2"/>
    <x v="1"/>
    <x v="1"/>
    <n v="250"/>
    <s v="QUICENO JOHANN ANDRÉS"/>
    <x v="0"/>
    <x v="15"/>
    <s v="PLATEADO"/>
    <n v="3"/>
    <n v="15000000"/>
    <n v="45000000"/>
    <n v="11250000"/>
    <n v="56250000"/>
    <n v="2812500"/>
  </r>
  <r>
    <n v="1"/>
    <x v="0"/>
    <n v="2"/>
    <x v="1"/>
    <x v="2"/>
    <n v="251"/>
    <s v="POSADA  PÉREZ  ERIKSON"/>
    <x v="1"/>
    <x v="16"/>
    <s v="NEGRO"/>
    <n v="1"/>
    <n v="15000000"/>
    <n v="15000000"/>
    <n v="3750000"/>
    <n v="18750000"/>
    <n v="937500"/>
  </r>
  <r>
    <n v="2"/>
    <x v="1"/>
    <n v="1"/>
    <x v="2"/>
    <x v="3"/>
    <n v="252"/>
    <s v="MOLINA  HENAO LILIANA MARCELA"/>
    <x v="0"/>
    <x v="0"/>
    <s v="BLANCO"/>
    <n v="2"/>
    <n v="15000000"/>
    <n v="30000000"/>
    <n v="7500000"/>
    <n v="37500000"/>
    <n v="1875000"/>
  </r>
  <r>
    <n v="2"/>
    <x v="1"/>
    <n v="1"/>
    <x v="2"/>
    <x v="4"/>
    <n v="253"/>
    <s v="MEDINA NATALY"/>
    <x v="1"/>
    <x v="1"/>
    <s v="NEGRO"/>
    <n v="3"/>
    <n v="15000000"/>
    <n v="45000000"/>
    <n v="11250000"/>
    <n v="56250000"/>
    <n v="2812500"/>
  </r>
  <r>
    <n v="2"/>
    <x v="1"/>
    <n v="2"/>
    <x v="3"/>
    <x v="5"/>
    <n v="254"/>
    <s v="CÓRDOBA  ESCOBAR HERNÁN DARÍO"/>
    <x v="0"/>
    <x v="2"/>
    <s v="BLANCO"/>
    <n v="1"/>
    <n v="15000000"/>
    <n v="15000000"/>
    <n v="3750000"/>
    <n v="18750000"/>
    <n v="937500"/>
  </r>
  <r>
    <n v="2"/>
    <x v="1"/>
    <n v="2"/>
    <x v="3"/>
    <x v="6"/>
    <n v="255"/>
    <s v="CEBALLOS  JARAMILLO ANDREA MARIA"/>
    <x v="1"/>
    <x v="3"/>
    <s v="BLANCO"/>
    <n v="2"/>
    <n v="15000000"/>
    <n v="30000000"/>
    <n v="7500000"/>
    <n v="37500000"/>
    <n v="1875000"/>
  </r>
  <r>
    <n v="3"/>
    <x v="2"/>
    <n v="1"/>
    <x v="4"/>
    <x v="7"/>
    <n v="256"/>
    <s v="VALENCIA RESTREPO RUTT STELLA"/>
    <x v="0"/>
    <x v="4"/>
    <s v="NEGRO"/>
    <n v="3"/>
    <n v="15000000"/>
    <n v="45000000"/>
    <n v="11250000"/>
    <n v="56250000"/>
    <n v="2812500"/>
  </r>
  <r>
    <n v="3"/>
    <x v="2"/>
    <n v="1"/>
    <x v="4"/>
    <x v="8"/>
    <n v="257"/>
    <s v="LONDOÑO LUISA FERNANDA"/>
    <x v="1"/>
    <x v="5"/>
    <s v="NEGRO"/>
    <n v="1"/>
    <n v="15000000"/>
    <n v="15000000"/>
    <n v="3750000"/>
    <n v="18750000"/>
    <n v="937500"/>
  </r>
  <r>
    <n v="3"/>
    <x v="2"/>
    <n v="2"/>
    <x v="5"/>
    <x v="9"/>
    <n v="258"/>
    <s v="POSADA VALLEJO ESTEFANIA"/>
    <x v="0"/>
    <x v="6"/>
    <s v="NEGRO"/>
    <n v="2"/>
    <n v="15000000"/>
    <n v="30000000"/>
    <n v="7500000"/>
    <n v="37500000"/>
    <n v="1875000"/>
  </r>
  <r>
    <n v="3"/>
    <x v="2"/>
    <n v="2"/>
    <x v="5"/>
    <x v="10"/>
    <n v="259"/>
    <s v="ISAZA ERIEN"/>
    <x v="1"/>
    <x v="7"/>
    <s v="ROJO"/>
    <n v="3"/>
    <n v="15000000"/>
    <n v="45000000"/>
    <n v="11250000"/>
    <n v="56250000"/>
    <n v="2812500"/>
  </r>
  <r>
    <n v="4"/>
    <x v="3"/>
    <n v="1"/>
    <x v="6"/>
    <x v="11"/>
    <n v="260"/>
    <s v="ARIAS HERNANDO"/>
    <x v="0"/>
    <x v="8"/>
    <s v="NEGRO"/>
    <n v="1"/>
    <n v="15000000"/>
    <n v="15000000"/>
    <n v="3750000"/>
    <n v="18750000"/>
    <n v="937500"/>
  </r>
  <r>
    <n v="4"/>
    <x v="3"/>
    <n v="1"/>
    <x v="6"/>
    <x v="0"/>
    <n v="261"/>
    <s v="UMAÑA MARIA CRISTINA"/>
    <x v="1"/>
    <x v="9"/>
    <s v="NEGRO"/>
    <n v="2"/>
    <n v="22000000"/>
    <n v="44000000"/>
    <n v="11000000"/>
    <n v="55000000"/>
    <n v="2750000"/>
  </r>
  <r>
    <n v="4"/>
    <x v="3"/>
    <n v="2"/>
    <x v="7"/>
    <x v="1"/>
    <n v="262"/>
    <s v="VELASQUEZ ALVAREZ OSWALDO"/>
    <x v="0"/>
    <x v="10"/>
    <s v="NEGRO"/>
    <n v="3"/>
    <n v="22000000"/>
    <n v="66000000"/>
    <n v="16500000"/>
    <n v="82500000"/>
    <n v="4125000"/>
  </r>
  <r>
    <n v="5"/>
    <x v="4"/>
    <n v="1"/>
    <x v="8"/>
    <x v="2"/>
    <n v="263"/>
    <s v="RESTREPO JUAN JOSE"/>
    <x v="1"/>
    <x v="11"/>
    <s v="ROJO"/>
    <n v="1"/>
    <n v="22000000"/>
    <n v="22000000"/>
    <n v="5500000"/>
    <n v="27500000"/>
    <n v="1375000"/>
  </r>
  <r>
    <n v="5"/>
    <x v="4"/>
    <n v="1"/>
    <x v="8"/>
    <x v="3"/>
    <n v="264"/>
    <s v="MENDOZA JAIME"/>
    <x v="0"/>
    <x v="12"/>
    <s v="PLATEADO"/>
    <n v="2"/>
    <n v="22000000"/>
    <n v="44000000"/>
    <n v="11000000"/>
    <n v="55000000"/>
    <n v="2750000"/>
  </r>
  <r>
    <n v="5"/>
    <x v="4"/>
    <n v="2"/>
    <x v="9"/>
    <x v="4"/>
    <n v="265"/>
    <s v="TORO DUQUE HERNAN"/>
    <x v="0"/>
    <x v="13"/>
    <s v="ROJO"/>
    <n v="3"/>
    <n v="22000000"/>
    <n v="66000000"/>
    <n v="16500000"/>
    <n v="82500000"/>
    <n v="4125000"/>
  </r>
  <r>
    <n v="5"/>
    <x v="4"/>
    <n v="2"/>
    <x v="9"/>
    <x v="5"/>
    <n v="266"/>
    <s v="HERNANDEZ HERNANDO"/>
    <x v="1"/>
    <x v="14"/>
    <s v="NEGRO"/>
    <n v="1"/>
    <n v="22000000"/>
    <n v="22000000"/>
    <n v="5500000"/>
    <n v="27500000"/>
    <n v="1375000"/>
  </r>
  <r>
    <n v="1"/>
    <x v="0"/>
    <n v="1"/>
    <x v="0"/>
    <x v="0"/>
    <n v="267"/>
    <s v="VELEZ TOBON JUAN ALVARO"/>
    <x v="0"/>
    <x v="0"/>
    <s v="BLANCO"/>
    <n v="2"/>
    <n v="22000000"/>
    <n v="44000000"/>
    <n v="11000000"/>
    <n v="55000000"/>
    <n v="2750000"/>
  </r>
  <r>
    <n v="1"/>
    <x v="0"/>
    <n v="1"/>
    <x v="0"/>
    <x v="1"/>
    <n v="268"/>
    <s v="VALENCIA VALENCIA CRISTIAN"/>
    <x v="1"/>
    <x v="1"/>
    <s v="NEGRO"/>
    <n v="3"/>
    <n v="22000000"/>
    <n v="66000000"/>
    <n v="16500000"/>
    <n v="82500000"/>
    <n v="4125000"/>
  </r>
  <r>
    <n v="1"/>
    <x v="0"/>
    <n v="1"/>
    <x v="0"/>
    <x v="2"/>
    <n v="269"/>
    <s v="AGUIRRE  DÁVILA ANDRÉS FELIPE"/>
    <x v="0"/>
    <x v="2"/>
    <s v="ROJO"/>
    <n v="1"/>
    <n v="22000000"/>
    <n v="22000000"/>
    <n v="5500000"/>
    <n v="27500000"/>
    <n v="1375000"/>
  </r>
  <r>
    <n v="1"/>
    <x v="0"/>
    <n v="2"/>
    <x v="1"/>
    <x v="3"/>
    <n v="270"/>
    <s v="RUA  GARCÍA LUIS ANIBAL"/>
    <x v="1"/>
    <x v="3"/>
    <s v="ROJO"/>
    <n v="2"/>
    <n v="22000000"/>
    <n v="44000000"/>
    <n v="11000000"/>
    <n v="55000000"/>
    <n v="2750000"/>
  </r>
  <r>
    <n v="1"/>
    <x v="0"/>
    <n v="2"/>
    <x v="1"/>
    <x v="4"/>
    <n v="271"/>
    <s v="PALACIOS  ÁLVAREZ JOHANN JESSID"/>
    <x v="0"/>
    <x v="4"/>
    <s v="ROJO"/>
    <n v="3"/>
    <n v="22000000"/>
    <n v="66000000"/>
    <n v="16500000"/>
    <n v="82500000"/>
    <n v="4125000"/>
  </r>
  <r>
    <n v="2"/>
    <x v="1"/>
    <n v="1"/>
    <x v="2"/>
    <x v="5"/>
    <n v="272"/>
    <s v="OSORIO  RÍOS  DIANA MILENA"/>
    <x v="1"/>
    <x v="5"/>
    <s v="NEGRO"/>
    <n v="1"/>
    <n v="22000000"/>
    <n v="22000000"/>
    <n v="5500000"/>
    <n v="27500000"/>
    <n v="1375000"/>
  </r>
  <r>
    <n v="2"/>
    <x v="1"/>
    <n v="1"/>
    <x v="2"/>
    <x v="6"/>
    <n v="273"/>
    <s v="JARABA  CORTÉS PAOLA MARCELA"/>
    <x v="0"/>
    <x v="6"/>
    <s v="BLANCO"/>
    <n v="2"/>
    <n v="22000000"/>
    <n v="44000000"/>
    <n v="11000000"/>
    <n v="55000000"/>
    <n v="2750000"/>
  </r>
  <r>
    <n v="2"/>
    <x v="1"/>
    <n v="1"/>
    <x v="2"/>
    <x v="7"/>
    <n v="274"/>
    <s v="IDARRAGA  GÓMEZ YANIVI ANDREA"/>
    <x v="1"/>
    <x v="7"/>
    <s v="PLATEADO"/>
    <n v="3"/>
    <n v="22000000"/>
    <n v="66000000"/>
    <n v="16500000"/>
    <n v="82500000"/>
    <n v="4125000"/>
  </r>
  <r>
    <n v="2"/>
    <x v="1"/>
    <n v="2"/>
    <x v="3"/>
    <x v="8"/>
    <n v="275"/>
    <s v="BUSTOS  RUBIANO HERNÁN DAVID"/>
    <x v="0"/>
    <x v="8"/>
    <s v="NEGRO"/>
    <n v="1"/>
    <n v="22000000"/>
    <n v="22000000"/>
    <n v="5500000"/>
    <n v="27500000"/>
    <n v="1375000"/>
  </r>
  <r>
    <n v="2"/>
    <x v="1"/>
    <n v="2"/>
    <x v="3"/>
    <x v="9"/>
    <n v="276"/>
    <s v="BERRIO  GALLEGO EDWIN ARLEY"/>
    <x v="1"/>
    <x v="9"/>
    <s v="BLANCO"/>
    <n v="2"/>
    <n v="22000000"/>
    <n v="44000000"/>
    <n v="11000000"/>
    <n v="55000000"/>
    <n v="2750000"/>
  </r>
  <r>
    <n v="3"/>
    <x v="2"/>
    <n v="1"/>
    <x v="4"/>
    <x v="10"/>
    <n v="277"/>
    <s v="RIAZA URIEL"/>
    <x v="0"/>
    <x v="10"/>
    <s v="BLANCO"/>
    <n v="3"/>
    <n v="22000000"/>
    <n v="66000000"/>
    <n v="16500000"/>
    <n v="82500000"/>
    <n v="4125000"/>
  </r>
  <r>
    <n v="3"/>
    <x v="2"/>
    <n v="1"/>
    <x v="4"/>
    <x v="11"/>
    <n v="278"/>
    <s v="BERTEL RIVAS FREDYS EDUARDO"/>
    <x v="1"/>
    <x v="11"/>
    <s v="BLANCO"/>
    <n v="1"/>
    <n v="22000000"/>
    <n v="22000000"/>
    <n v="5500000"/>
    <n v="27500000"/>
    <n v="1375000"/>
  </r>
  <r>
    <n v="3"/>
    <x v="2"/>
    <n v="2"/>
    <x v="5"/>
    <x v="0"/>
    <n v="279"/>
    <s v="FRANCO FERNANDO"/>
    <x v="0"/>
    <x v="12"/>
    <s v="BLANCO"/>
    <n v="2"/>
    <n v="22000000"/>
    <n v="44000000"/>
    <n v="11000000"/>
    <n v="55000000"/>
    <n v="2750000"/>
  </r>
  <r>
    <n v="3"/>
    <x v="2"/>
    <n v="2"/>
    <x v="5"/>
    <x v="0"/>
    <n v="280"/>
    <s v="MEJIA MARIA ELENA"/>
    <x v="1"/>
    <x v="13"/>
    <s v="ROJO"/>
    <n v="3"/>
    <n v="22000000"/>
    <n v="66000000"/>
    <n v="16500000"/>
    <n v="82500000"/>
    <n v="4125000"/>
  </r>
  <r>
    <n v="4"/>
    <x v="3"/>
    <n v="1"/>
    <x v="6"/>
    <x v="1"/>
    <n v="281"/>
    <s v="ISAZA OCHOA HERNAN"/>
    <x v="0"/>
    <x v="14"/>
    <s v="PLATEADO"/>
    <n v="1"/>
    <n v="22000000"/>
    <n v="22000000"/>
    <n v="5500000"/>
    <n v="27500000"/>
    <n v="1375000"/>
  </r>
  <r>
    <n v="4"/>
    <x v="3"/>
    <n v="1"/>
    <x v="6"/>
    <x v="2"/>
    <n v="282"/>
    <s v="TORO VERONICA"/>
    <x v="1"/>
    <x v="15"/>
    <s v="ROJO"/>
    <n v="2"/>
    <n v="22000000"/>
    <n v="44000000"/>
    <n v="11000000"/>
    <n v="55000000"/>
    <n v="2750000"/>
  </r>
  <r>
    <n v="4"/>
    <x v="3"/>
    <n v="2"/>
    <x v="7"/>
    <x v="3"/>
    <n v="283"/>
    <s v="RESTREPO LAVERDE GABRIELA"/>
    <x v="0"/>
    <x v="16"/>
    <s v="BLANCO"/>
    <n v="3"/>
    <n v="15000000"/>
    <n v="45000000"/>
    <n v="11250000"/>
    <n v="56250000"/>
    <n v="2812500"/>
  </r>
  <r>
    <n v="4"/>
    <x v="3"/>
    <n v="2"/>
    <x v="7"/>
    <x v="4"/>
    <n v="284"/>
    <s v="VALENCIA DORALBA"/>
    <x v="1"/>
    <x v="0"/>
    <s v="NEGRO"/>
    <n v="1"/>
    <n v="15000000"/>
    <n v="15000000"/>
    <n v="3750000"/>
    <n v="18750000"/>
    <n v="937500"/>
  </r>
  <r>
    <n v="5"/>
    <x v="4"/>
    <n v="1"/>
    <x v="8"/>
    <x v="5"/>
    <n v="285"/>
    <s v="PINO MARIA TERESA"/>
    <x v="0"/>
    <x v="1"/>
    <s v="PLATEADO"/>
    <n v="2"/>
    <n v="15000000"/>
    <n v="30000000"/>
    <n v="7500000"/>
    <n v="37500000"/>
    <n v="1875000"/>
  </r>
  <r>
    <n v="5"/>
    <x v="4"/>
    <n v="1"/>
    <x v="8"/>
    <x v="6"/>
    <n v="286"/>
    <s v="PEREA YENNI"/>
    <x v="1"/>
    <x v="2"/>
    <s v="NEGRO"/>
    <n v="3"/>
    <n v="15000000"/>
    <n v="45000000"/>
    <n v="11250000"/>
    <n v="56250000"/>
    <n v="2812500"/>
  </r>
  <r>
    <n v="5"/>
    <x v="4"/>
    <n v="2"/>
    <x v="9"/>
    <x v="7"/>
    <n v="287"/>
    <s v="RIOS VALENCIA ALEJANDRA"/>
    <x v="0"/>
    <x v="3"/>
    <s v="NEGRO"/>
    <n v="1"/>
    <n v="15000000"/>
    <n v="15000000"/>
    <n v="3750000"/>
    <n v="18750000"/>
    <n v="937500"/>
  </r>
  <r>
    <n v="5"/>
    <x v="4"/>
    <n v="2"/>
    <x v="9"/>
    <x v="8"/>
    <n v="288"/>
    <s v="CRUZ CAROLINA"/>
    <x v="1"/>
    <x v="4"/>
    <s v="BLANCO"/>
    <n v="2"/>
    <n v="15000000"/>
    <n v="30000000"/>
    <n v="7500000"/>
    <n v="37500000"/>
    <n v="1875000"/>
  </r>
  <r>
    <n v="1"/>
    <x v="0"/>
    <n v="1"/>
    <x v="0"/>
    <x v="9"/>
    <n v="289"/>
    <s v="RESTREPO VALENCIA RUTT STELLA"/>
    <x v="0"/>
    <x v="5"/>
    <s v="ROJO"/>
    <n v="3"/>
    <n v="15000000"/>
    <n v="45000000"/>
    <n v="11250000"/>
    <n v="56250000"/>
    <n v="2812500"/>
  </r>
  <r>
    <n v="1"/>
    <x v="0"/>
    <n v="1"/>
    <x v="0"/>
    <x v="10"/>
    <n v="290"/>
    <s v="RESTREPO LAVERDE GABRIELA"/>
    <x v="1"/>
    <x v="6"/>
    <s v="PLATEADO"/>
    <n v="1"/>
    <n v="15000000"/>
    <n v="15000000"/>
    <n v="3750000"/>
    <n v="18750000"/>
    <n v="937500"/>
  </r>
  <r>
    <n v="1"/>
    <x v="0"/>
    <n v="2"/>
    <x v="1"/>
    <x v="11"/>
    <n v="291"/>
    <s v="RUA  CASTAÑO JAIME IGNACIO"/>
    <x v="0"/>
    <x v="7"/>
    <s v="NEGRO"/>
    <n v="2"/>
    <n v="15000000"/>
    <n v="30000000"/>
    <n v="7500000"/>
    <n v="37500000"/>
    <n v="1875000"/>
  </r>
  <r>
    <n v="1"/>
    <x v="0"/>
    <n v="2"/>
    <x v="1"/>
    <x v="0"/>
    <n v="292"/>
    <s v="RENDON  TAMAYO ESTEBAN"/>
    <x v="1"/>
    <x v="8"/>
    <s v="BLANCO"/>
    <n v="3"/>
    <n v="15000000"/>
    <n v="45000000"/>
    <n v="11250000"/>
    <n v="56250000"/>
    <n v="2812500"/>
  </r>
  <r>
    <n v="1"/>
    <x v="0"/>
    <n v="2"/>
    <x v="1"/>
    <x v="0"/>
    <n v="293"/>
    <s v="PÉREZ  QUICENO  JONATHAN ESTEVEN"/>
    <x v="0"/>
    <x v="9"/>
    <s v="BLANCO"/>
    <n v="1"/>
    <n v="15000000"/>
    <n v="15000000"/>
    <n v="3750000"/>
    <n v="18750000"/>
    <n v="937500"/>
  </r>
  <r>
    <n v="1"/>
    <x v="0"/>
    <n v="2"/>
    <x v="1"/>
    <x v="1"/>
    <n v="294"/>
    <s v="PATIÑO  BOHÓRQUEZ JOHANN ESTEBAN"/>
    <x v="1"/>
    <x v="10"/>
    <s v="BLANCO"/>
    <n v="2"/>
    <n v="15000000"/>
    <n v="30000000"/>
    <n v="7500000"/>
    <n v="37500000"/>
    <n v="1875000"/>
  </r>
  <r>
    <n v="2"/>
    <x v="1"/>
    <n v="1"/>
    <x v="2"/>
    <x v="2"/>
    <n v="295"/>
    <s v="GARCÍA  RUIZ YULIETH CRISTINA"/>
    <x v="0"/>
    <x v="11"/>
    <s v="BLANCO"/>
    <n v="3"/>
    <n v="15000000"/>
    <n v="45000000"/>
    <n v="11250000"/>
    <n v="56250000"/>
    <n v="2812500"/>
  </r>
  <r>
    <n v="2"/>
    <x v="1"/>
    <n v="2"/>
    <x v="3"/>
    <x v="3"/>
    <n v="296"/>
    <s v="FRANCO  CORREA  JUAN FELIPE"/>
    <x v="1"/>
    <x v="12"/>
    <s v="BLANCO"/>
    <n v="1"/>
    <n v="15000000"/>
    <n v="15000000"/>
    <n v="3750000"/>
    <n v="18750000"/>
    <n v="937500"/>
  </r>
  <r>
    <n v="2"/>
    <x v="1"/>
    <n v="2"/>
    <x v="3"/>
    <x v="4"/>
    <n v="297"/>
    <s v="BERRIO  ÁLVAREZ EDWIN EDUARDO"/>
    <x v="0"/>
    <x v="13"/>
    <s v="BLANCO"/>
    <n v="2"/>
    <n v="15000000"/>
    <n v="30000000"/>
    <n v="7500000"/>
    <n v="37500000"/>
    <n v="1875000"/>
  </r>
  <r>
    <n v="3"/>
    <x v="2"/>
    <n v="1"/>
    <x v="4"/>
    <x v="5"/>
    <n v="298"/>
    <s v="BALBÍN   TEJADA HURLEY ESTEPHAN"/>
    <x v="1"/>
    <x v="14"/>
    <s v="NEGRO"/>
    <n v="3"/>
    <n v="15000000"/>
    <n v="45000000"/>
    <n v="11250000"/>
    <n v="56250000"/>
    <n v="2812500"/>
  </r>
  <r>
    <n v="3"/>
    <x v="2"/>
    <n v="1"/>
    <x v="4"/>
    <x v="6"/>
    <n v="299"/>
    <s v="CARDONA JAVIER"/>
    <x v="0"/>
    <x v="15"/>
    <s v="NEGRO"/>
    <n v="1"/>
    <n v="15000000"/>
    <n v="15000000"/>
    <n v="3750000"/>
    <n v="18750000"/>
    <n v="937500"/>
  </r>
  <r>
    <n v="3"/>
    <x v="2"/>
    <n v="2"/>
    <x v="5"/>
    <x v="7"/>
    <n v="300"/>
    <s v="GUERRA PATRICIA"/>
    <x v="1"/>
    <x v="16"/>
    <s v="ROJO"/>
    <n v="2"/>
    <n v="15000000"/>
    <n v="30000000"/>
    <n v="7500000"/>
    <n v="37500000"/>
    <n v="1875000"/>
  </r>
  <r>
    <n v="3"/>
    <x v="2"/>
    <n v="2"/>
    <x v="5"/>
    <x v="8"/>
    <n v="301"/>
    <s v="VALDES FONTALVO NATALIA"/>
    <x v="0"/>
    <x v="0"/>
    <s v="BLANCO"/>
    <n v="3"/>
    <n v="22000000"/>
    <n v="66000000"/>
    <n v="16500000"/>
    <n v="82500000"/>
    <n v="4125000"/>
  </r>
  <r>
    <n v="4"/>
    <x v="3"/>
    <n v="1"/>
    <x v="6"/>
    <x v="9"/>
    <n v="302"/>
    <s v="CATAÑO NATALIA"/>
    <x v="1"/>
    <x v="1"/>
    <s v="ROJO"/>
    <n v="1"/>
    <n v="22000000"/>
    <n v="22000000"/>
    <n v="5500000"/>
    <n v="27500000"/>
    <n v="1375000"/>
  </r>
  <r>
    <n v="4"/>
    <x v="3"/>
    <n v="1"/>
    <x v="6"/>
    <x v="10"/>
    <n v="303"/>
    <s v="MOSQUERA AIDIS GIOMAR"/>
    <x v="0"/>
    <x v="2"/>
    <s v="BLANCO"/>
    <n v="2"/>
    <n v="22000000"/>
    <n v="44000000"/>
    <n v="11000000"/>
    <n v="55000000"/>
    <n v="2750000"/>
  </r>
  <r>
    <n v="4"/>
    <x v="3"/>
    <n v="2"/>
    <x v="7"/>
    <x v="11"/>
    <n v="304"/>
    <s v="RUIZ DUQUE JONH EDUAR"/>
    <x v="1"/>
    <x v="3"/>
    <s v="ROJO"/>
    <n v="3"/>
    <n v="22000000"/>
    <n v="66000000"/>
    <n v="16500000"/>
    <n v="82500000"/>
    <n v="4125000"/>
  </r>
  <r>
    <n v="4"/>
    <x v="3"/>
    <n v="2"/>
    <x v="7"/>
    <x v="0"/>
    <n v="305"/>
    <s v="AYALA WILSON"/>
    <x v="0"/>
    <x v="4"/>
    <s v="ROJO"/>
    <n v="1"/>
    <n v="22000000"/>
    <n v="22000000"/>
    <n v="5500000"/>
    <n v="27500000"/>
    <n v="1375000"/>
  </r>
  <r>
    <n v="4"/>
    <x v="3"/>
    <n v="2"/>
    <x v="7"/>
    <x v="0"/>
    <n v="306"/>
    <s v="VELEZ TOBON CONSUELO"/>
    <x v="1"/>
    <x v="5"/>
    <s v="NEGRO"/>
    <n v="2"/>
    <n v="22000000"/>
    <n v="44000000"/>
    <n v="11000000"/>
    <n v="55000000"/>
    <n v="2750000"/>
  </r>
  <r>
    <n v="5"/>
    <x v="4"/>
    <n v="1"/>
    <x v="8"/>
    <x v="1"/>
    <n v="307"/>
    <s v="SANTOS JOHANNY"/>
    <x v="0"/>
    <x v="6"/>
    <s v="PLATEADO"/>
    <n v="3"/>
    <n v="22000000"/>
    <n v="66000000"/>
    <n v="16500000"/>
    <n v="82500000"/>
    <n v="4125000"/>
  </r>
  <r>
    <n v="5"/>
    <x v="4"/>
    <n v="1"/>
    <x v="8"/>
    <x v="2"/>
    <n v="308"/>
    <s v="GARCIA YOLMY"/>
    <x v="1"/>
    <x v="7"/>
    <s v="PLATEADO"/>
    <n v="1"/>
    <n v="22000000"/>
    <n v="22000000"/>
    <n v="5500000"/>
    <n v="27500000"/>
    <n v="1375000"/>
  </r>
  <r>
    <n v="5"/>
    <x v="4"/>
    <n v="2"/>
    <x v="9"/>
    <x v="3"/>
    <n v="309"/>
    <s v="SAVATER FERNANDO"/>
    <x v="0"/>
    <x v="8"/>
    <s v="BLANCO"/>
    <n v="2"/>
    <n v="22000000"/>
    <n v="44000000"/>
    <n v="11000000"/>
    <n v="55000000"/>
    <n v="2750000"/>
  </r>
  <r>
    <n v="5"/>
    <x v="4"/>
    <n v="2"/>
    <x v="9"/>
    <x v="4"/>
    <n v="310"/>
    <s v="SOTO APARICIO FERNANDO"/>
    <x v="1"/>
    <x v="9"/>
    <s v="BLANCO"/>
    <n v="3"/>
    <n v="22000000"/>
    <n v="66000000"/>
    <n v="16500000"/>
    <n v="82500000"/>
    <n v="4125000"/>
  </r>
  <r>
    <n v="1"/>
    <x v="0"/>
    <n v="1"/>
    <x v="0"/>
    <x v="5"/>
    <n v="311"/>
    <s v="RENDON TAMAYO ALVARO"/>
    <x v="0"/>
    <x v="10"/>
    <s v="BLANCO"/>
    <n v="1"/>
    <n v="22000000"/>
    <n v="22000000"/>
    <n v="5500000"/>
    <n v="27500000"/>
    <n v="1375000"/>
  </r>
  <r>
    <n v="1"/>
    <x v="0"/>
    <n v="1"/>
    <x v="0"/>
    <x v="6"/>
    <n v="312"/>
    <s v="FRANCO NATALIA YURLEY"/>
    <x v="1"/>
    <x v="11"/>
    <s v="BLANCO"/>
    <n v="2"/>
    <n v="22000000"/>
    <n v="44000000"/>
    <n v="11000000"/>
    <n v="55000000"/>
    <n v="2750000"/>
  </r>
  <r>
    <n v="1"/>
    <x v="0"/>
    <n v="2"/>
    <x v="1"/>
    <x v="7"/>
    <n v="313"/>
    <s v="QUINTERO  QUICENO RAUL"/>
    <x v="0"/>
    <x v="12"/>
    <s v="BLANCO"/>
    <n v="3"/>
    <n v="22000000"/>
    <n v="66000000"/>
    <n v="16500000"/>
    <n v="82500000"/>
    <n v="4125000"/>
  </r>
  <r>
    <n v="1"/>
    <x v="0"/>
    <n v="2"/>
    <x v="1"/>
    <x v="8"/>
    <n v="314"/>
    <s v="QUINTERO  JARAMILLO JONH ANDERSON"/>
    <x v="1"/>
    <x v="13"/>
    <s v="BLANCO"/>
    <n v="1"/>
    <n v="22000000"/>
    <n v="22000000"/>
    <n v="5500000"/>
    <n v="27500000"/>
    <n v="1375000"/>
  </r>
  <r>
    <n v="2"/>
    <x v="1"/>
    <n v="1"/>
    <x v="2"/>
    <x v="9"/>
    <n v="315"/>
    <s v="OCAMPO  OLAYA JOHANN ESTID"/>
    <x v="0"/>
    <x v="14"/>
    <s v="PLATEADO"/>
    <n v="2"/>
    <n v="22000000"/>
    <n v="44000000"/>
    <n v="11000000"/>
    <n v="55000000"/>
    <n v="2750000"/>
  </r>
  <r>
    <n v="2"/>
    <x v="1"/>
    <n v="1"/>
    <x v="2"/>
    <x v="10"/>
    <n v="316"/>
    <s v="MUÑOZ  MARTÍNEZ CRISTIAN CAMILO"/>
    <x v="1"/>
    <x v="15"/>
    <s v="BLANCO"/>
    <n v="3"/>
    <n v="22000000"/>
    <n v="66000000"/>
    <n v="16500000"/>
    <n v="82500000"/>
    <n v="4125000"/>
  </r>
  <r>
    <n v="2"/>
    <x v="1"/>
    <n v="2"/>
    <x v="3"/>
    <x v="11"/>
    <n v="317"/>
    <s v="FLOREZ   VALENCIA DIANA MARIA"/>
    <x v="0"/>
    <x v="16"/>
    <s v="NEGRO"/>
    <n v="1"/>
    <n v="22000000"/>
    <n v="22000000"/>
    <n v="5500000"/>
    <n v="27500000"/>
    <n v="1375000"/>
  </r>
  <r>
    <n v="2"/>
    <x v="1"/>
    <n v="2"/>
    <x v="3"/>
    <x v="0"/>
    <n v="318"/>
    <s v="CORREA  ECHAVARRIA JUAN PABLO"/>
    <x v="1"/>
    <x v="0"/>
    <s v="ROJO"/>
    <n v="2"/>
    <n v="22000000"/>
    <n v="44000000"/>
    <n v="11000000"/>
    <n v="55000000"/>
    <n v="2750000"/>
  </r>
  <r>
    <n v="3"/>
    <x v="2"/>
    <n v="1"/>
    <x v="4"/>
    <x v="0"/>
    <n v="319"/>
    <s v="VELASQUEZ LAVAREZ OSWALDO"/>
    <x v="0"/>
    <x v="1"/>
    <s v="PLATEADO"/>
    <n v="3"/>
    <n v="22000000"/>
    <n v="66000000"/>
    <n v="16500000"/>
    <n v="82500000"/>
    <n v="4125000"/>
  </r>
  <r>
    <n v="3"/>
    <x v="2"/>
    <n v="1"/>
    <x v="4"/>
    <x v="1"/>
    <n v="320"/>
    <s v="VELEZ TOBON CONSUELO"/>
    <x v="1"/>
    <x v="2"/>
    <s v="PLATEADO"/>
    <n v="1"/>
    <n v="22000000"/>
    <n v="22000000"/>
    <n v="5500000"/>
    <n v="27500000"/>
    <n v="1375000"/>
  </r>
  <r>
    <n v="3"/>
    <x v="2"/>
    <n v="2"/>
    <x v="5"/>
    <x v="2"/>
    <n v="321"/>
    <s v="VELASQUEZ CHICA ALEXANDRA"/>
    <x v="0"/>
    <x v="3"/>
    <s v="BLANCO"/>
    <n v="2"/>
    <n v="22000000"/>
    <n v="44000000"/>
    <n v="11000000"/>
    <n v="55000000"/>
    <n v="2750000"/>
  </r>
  <r>
    <n v="3"/>
    <x v="2"/>
    <n v="2"/>
    <x v="5"/>
    <x v="3"/>
    <n v="322"/>
    <s v="AGUDELO LINA MARITZA"/>
    <x v="1"/>
    <x v="4"/>
    <s v="BLANCO"/>
    <n v="3"/>
    <n v="22000000"/>
    <n v="66000000"/>
    <n v="16500000"/>
    <n v="82500000"/>
    <n v="4125000"/>
  </r>
  <r>
    <n v="4"/>
    <x v="3"/>
    <n v="1"/>
    <x v="6"/>
    <x v="4"/>
    <n v="323"/>
    <s v="RENDON TAMAYO ESTEBAN"/>
    <x v="0"/>
    <x v="5"/>
    <s v="BLANCO"/>
    <n v="1"/>
    <n v="15000000"/>
    <n v="15000000"/>
    <n v="3750000"/>
    <n v="18750000"/>
    <n v="937500"/>
  </r>
  <r>
    <n v="4"/>
    <x v="3"/>
    <n v="1"/>
    <x v="6"/>
    <x v="5"/>
    <n v="324"/>
    <s v="RENDON TAMAYO ALVARO"/>
    <x v="1"/>
    <x v="6"/>
    <s v="BLANCO"/>
    <n v="2"/>
    <n v="15000000"/>
    <n v="30000000"/>
    <n v="7500000"/>
    <n v="37500000"/>
    <n v="1875000"/>
  </r>
  <r>
    <n v="4"/>
    <x v="3"/>
    <n v="2"/>
    <x v="7"/>
    <x v="6"/>
    <n v="325"/>
    <s v="ZAPATA JIMENEZ ELKIN ALBERTO"/>
    <x v="0"/>
    <x v="7"/>
    <s v="ROJO"/>
    <n v="3"/>
    <n v="15000000"/>
    <n v="45000000"/>
    <n v="11250000"/>
    <n v="56250000"/>
    <n v="2812500"/>
  </r>
  <r>
    <n v="4"/>
    <x v="3"/>
    <n v="2"/>
    <x v="7"/>
    <x v="7"/>
    <n v="326"/>
    <s v="ZAPARA JIMENEZ JONH MARIO"/>
    <x v="1"/>
    <x v="8"/>
    <s v="BLANCO"/>
    <n v="1"/>
    <n v="15000000"/>
    <n v="15000000"/>
    <n v="3750000"/>
    <n v="18750000"/>
    <n v="937500"/>
  </r>
  <r>
    <n v="5"/>
    <x v="4"/>
    <n v="1"/>
    <x v="8"/>
    <x v="8"/>
    <n v="327"/>
    <s v="FERNANDEZ TERESA"/>
    <x v="0"/>
    <x v="9"/>
    <s v="ROJO"/>
    <n v="2"/>
    <n v="15000000"/>
    <n v="30000000"/>
    <n v="7500000"/>
    <n v="37500000"/>
    <n v="1875000"/>
  </r>
  <r>
    <n v="5"/>
    <x v="4"/>
    <n v="1"/>
    <x v="8"/>
    <x v="9"/>
    <n v="328"/>
    <s v="CORREA ANGELA"/>
    <x v="1"/>
    <x v="10"/>
    <s v="ROJO"/>
    <n v="3"/>
    <n v="15000000"/>
    <n v="45000000"/>
    <n v="11250000"/>
    <n v="56250000"/>
    <n v="2812500"/>
  </r>
  <r>
    <n v="5"/>
    <x v="4"/>
    <n v="2"/>
    <x v="9"/>
    <x v="10"/>
    <n v="329"/>
    <s v="CARRASQUILLA TOMAS"/>
    <x v="0"/>
    <x v="11"/>
    <s v="ROJO"/>
    <n v="1"/>
    <n v="15000000"/>
    <n v="15000000"/>
    <n v="3750000"/>
    <n v="18750000"/>
    <n v="937500"/>
  </r>
  <r>
    <n v="5"/>
    <x v="4"/>
    <n v="2"/>
    <x v="9"/>
    <x v="11"/>
    <n v="330"/>
    <s v="PAVAS JUAN PABLO"/>
    <x v="1"/>
    <x v="12"/>
    <s v="ROJO"/>
    <n v="2"/>
    <n v="15000000"/>
    <n v="30000000"/>
    <n v="7500000"/>
    <n v="37500000"/>
    <n v="1875000"/>
  </r>
  <r>
    <n v="1"/>
    <x v="0"/>
    <n v="1"/>
    <x v="0"/>
    <x v="0"/>
    <n v="331"/>
    <s v="FLOREZ RIVERA GILBERTO"/>
    <x v="0"/>
    <x v="13"/>
    <s v="BLANCO"/>
    <n v="3"/>
    <n v="15000000"/>
    <n v="45000000"/>
    <n v="11250000"/>
    <n v="56250000"/>
    <n v="2812500"/>
  </r>
  <r>
    <n v="1"/>
    <x v="0"/>
    <n v="1"/>
    <x v="0"/>
    <x v="0"/>
    <n v="332"/>
    <s v="CAMACHO VÁSQUEZ CARLOS ANDRÉS"/>
    <x v="1"/>
    <x v="14"/>
    <s v="BLANCO"/>
    <n v="1"/>
    <n v="15000000"/>
    <n v="15000000"/>
    <n v="3750000"/>
    <n v="18750000"/>
    <n v="937500"/>
  </r>
  <r>
    <n v="1"/>
    <x v="0"/>
    <n v="2"/>
    <x v="1"/>
    <x v="1"/>
    <n v="333"/>
    <s v="QUICENO JOHANN ANDRÉS"/>
    <x v="0"/>
    <x v="15"/>
    <s v="PLATEADO"/>
    <n v="2"/>
    <n v="15000000"/>
    <n v="30000000"/>
    <n v="7500000"/>
    <n v="37500000"/>
    <n v="1875000"/>
  </r>
  <r>
    <n v="1"/>
    <x v="0"/>
    <n v="2"/>
    <x v="1"/>
    <x v="2"/>
    <n v="334"/>
    <s v="POSADA  PÉREZ  ERIKSON"/>
    <x v="1"/>
    <x v="16"/>
    <s v="NEGRO"/>
    <n v="3"/>
    <n v="15000000"/>
    <n v="45000000"/>
    <n v="11250000"/>
    <n v="56250000"/>
    <n v="2812500"/>
  </r>
  <r>
    <n v="2"/>
    <x v="1"/>
    <n v="1"/>
    <x v="2"/>
    <x v="3"/>
    <n v="335"/>
    <s v="MOLINA  HENAO LILIANA MARCELA"/>
    <x v="0"/>
    <x v="0"/>
    <s v="BLANCO"/>
    <n v="1"/>
    <n v="15000000"/>
    <n v="15000000"/>
    <n v="3750000"/>
    <n v="18750000"/>
    <n v="937500"/>
  </r>
  <r>
    <n v="2"/>
    <x v="1"/>
    <n v="1"/>
    <x v="2"/>
    <x v="4"/>
    <n v="336"/>
    <s v="MEDINA NATALY"/>
    <x v="1"/>
    <x v="1"/>
    <s v="NEGRO"/>
    <n v="2"/>
    <n v="15000000"/>
    <n v="30000000"/>
    <n v="7500000"/>
    <n v="37500000"/>
    <n v="1875000"/>
  </r>
  <r>
    <n v="2"/>
    <x v="1"/>
    <n v="2"/>
    <x v="3"/>
    <x v="5"/>
    <n v="337"/>
    <s v="CÓRDOBA  ESCOBAR HERNÁN DARÍO"/>
    <x v="0"/>
    <x v="2"/>
    <s v="BLANCO"/>
    <n v="3"/>
    <n v="15000000"/>
    <n v="45000000"/>
    <n v="11250000"/>
    <n v="56250000"/>
    <n v="2812500"/>
  </r>
  <r>
    <n v="2"/>
    <x v="1"/>
    <n v="2"/>
    <x v="3"/>
    <x v="6"/>
    <n v="338"/>
    <s v="CEBALLOS  JARAMILLO ANDREA MARIA"/>
    <x v="1"/>
    <x v="3"/>
    <s v="BLANCO"/>
    <n v="1"/>
    <n v="15000000"/>
    <n v="15000000"/>
    <n v="3750000"/>
    <n v="18750000"/>
    <n v="937500"/>
  </r>
  <r>
    <n v="3"/>
    <x v="2"/>
    <n v="1"/>
    <x v="4"/>
    <x v="7"/>
    <n v="339"/>
    <s v="VALENCIA RESTREPO RUTT STELLA"/>
    <x v="0"/>
    <x v="4"/>
    <s v="NEGRO"/>
    <n v="2"/>
    <n v="15000000"/>
    <n v="30000000"/>
    <n v="7500000"/>
    <n v="37500000"/>
    <n v="1875000"/>
  </r>
  <r>
    <n v="3"/>
    <x v="2"/>
    <n v="1"/>
    <x v="4"/>
    <x v="8"/>
    <n v="340"/>
    <s v="LONDOÑO LUISA FERNANDA"/>
    <x v="1"/>
    <x v="5"/>
    <s v="NEGRO"/>
    <n v="3"/>
    <n v="15000000"/>
    <n v="45000000"/>
    <n v="11250000"/>
    <n v="56250000"/>
    <n v="2812500"/>
  </r>
  <r>
    <n v="3"/>
    <x v="2"/>
    <n v="2"/>
    <x v="5"/>
    <x v="9"/>
    <n v="341"/>
    <s v="POSADA VALLEJO ESTEFANIA"/>
    <x v="0"/>
    <x v="6"/>
    <s v="NEGRO"/>
    <n v="1"/>
    <n v="22000000"/>
    <n v="22000000"/>
    <n v="5500000"/>
    <n v="27500000"/>
    <n v="1375000"/>
  </r>
  <r>
    <n v="3"/>
    <x v="2"/>
    <n v="2"/>
    <x v="5"/>
    <x v="10"/>
    <n v="342"/>
    <s v="ISAZA ERIEN"/>
    <x v="1"/>
    <x v="7"/>
    <s v="ROJO"/>
    <n v="2"/>
    <n v="22000000"/>
    <n v="44000000"/>
    <n v="11000000"/>
    <n v="55000000"/>
    <n v="2750000"/>
  </r>
  <r>
    <n v="4"/>
    <x v="3"/>
    <n v="1"/>
    <x v="6"/>
    <x v="11"/>
    <n v="343"/>
    <s v="ARIAS HERNANDO"/>
    <x v="0"/>
    <x v="8"/>
    <s v="NEGRO"/>
    <n v="3"/>
    <n v="22000000"/>
    <n v="66000000"/>
    <n v="16500000"/>
    <n v="82500000"/>
    <n v="4125000"/>
  </r>
  <r>
    <n v="4"/>
    <x v="3"/>
    <n v="1"/>
    <x v="6"/>
    <x v="0"/>
    <n v="344"/>
    <s v="UMAÑA MARIA CRISTINA"/>
    <x v="1"/>
    <x v="9"/>
    <s v="NEGRO"/>
    <n v="1"/>
    <n v="22000000"/>
    <n v="22000000"/>
    <n v="5500000"/>
    <n v="27500000"/>
    <n v="1375000"/>
  </r>
  <r>
    <n v="4"/>
    <x v="3"/>
    <n v="2"/>
    <x v="7"/>
    <x v="1"/>
    <n v="345"/>
    <s v="VELASQUEZ ALVAREZ OSWALDO"/>
    <x v="0"/>
    <x v="10"/>
    <s v="NEGRO"/>
    <n v="2"/>
    <n v="22000000"/>
    <n v="44000000"/>
    <n v="11000000"/>
    <n v="55000000"/>
    <n v="2750000"/>
  </r>
  <r>
    <n v="5"/>
    <x v="4"/>
    <n v="1"/>
    <x v="8"/>
    <x v="2"/>
    <n v="346"/>
    <s v="RESTREPO JUAN JOSE"/>
    <x v="1"/>
    <x v="11"/>
    <s v="ROJO"/>
    <n v="3"/>
    <n v="22000000"/>
    <n v="66000000"/>
    <n v="16500000"/>
    <n v="82500000"/>
    <n v="4125000"/>
  </r>
  <r>
    <n v="5"/>
    <x v="4"/>
    <n v="1"/>
    <x v="8"/>
    <x v="3"/>
    <n v="347"/>
    <s v="MENDOZA JAIME"/>
    <x v="0"/>
    <x v="12"/>
    <s v="PLATEADO"/>
    <n v="1"/>
    <n v="22000000"/>
    <n v="22000000"/>
    <n v="5500000"/>
    <n v="27500000"/>
    <n v="1375000"/>
  </r>
  <r>
    <n v="5"/>
    <x v="4"/>
    <n v="2"/>
    <x v="9"/>
    <x v="4"/>
    <n v="348"/>
    <s v="TORO DUQUE HERNAN"/>
    <x v="0"/>
    <x v="13"/>
    <s v="ROJO"/>
    <n v="2"/>
    <n v="22000000"/>
    <n v="44000000"/>
    <n v="11000000"/>
    <n v="55000000"/>
    <n v="2750000"/>
  </r>
  <r>
    <n v="5"/>
    <x v="4"/>
    <n v="2"/>
    <x v="9"/>
    <x v="5"/>
    <n v="349"/>
    <s v="HERNANDEZ HERNANDO"/>
    <x v="1"/>
    <x v="14"/>
    <s v="NEGRO"/>
    <n v="3"/>
    <n v="22000000"/>
    <n v="66000000"/>
    <n v="16500000"/>
    <n v="82500000"/>
    <n v="4125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B4:E11" firstHeaderRow="1" firstDataRow="2" firstDataCol="1"/>
  <pivotFields count="16">
    <pivotField showAll="0"/>
    <pivotField axis="axisRow" showAll="0">
      <items count="6">
        <item x="4"/>
        <item x="1"/>
        <item x="3"/>
        <item x="2"/>
        <item x="0"/>
        <item t="default"/>
      </items>
    </pivotField>
    <pivotField showAll="0"/>
    <pivotField showAll="0">
      <items count="11">
        <item x="1"/>
        <item h="1" x="9"/>
        <item h="1" x="4"/>
        <item h="1" x="6"/>
        <item h="1" x="2"/>
        <item h="1" x="0"/>
        <item h="1" x="8"/>
        <item h="1" x="5"/>
        <item h="1" x="7"/>
        <item h="1" x="3"/>
        <item t="default"/>
      </items>
    </pivotField>
    <pivotField showAll="0">
      <items count="13">
        <item h="1" x="0"/>
        <item h="1" x="1"/>
        <item h="1" x="2"/>
        <item h="1" x="3"/>
        <item h="1" x="4"/>
        <item h="1" x="5"/>
        <item x="6"/>
        <item h="1" x="7"/>
        <item h="1" x="8"/>
        <item h="1" x="9"/>
        <item h="1" x="10"/>
        <item h="1" x="11"/>
        <item t="default"/>
      </items>
    </pivotField>
    <pivotField showAll="0"/>
    <pivotField showAll="0"/>
    <pivotField axis="axisCol"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1"/>
  </rowFields>
  <rowItems count="6">
    <i>
      <x/>
    </i>
    <i>
      <x v="1"/>
    </i>
    <i>
      <x v="2"/>
    </i>
    <i>
      <x v="3"/>
    </i>
    <i>
      <x v="4"/>
    </i>
    <i t="grand">
      <x/>
    </i>
  </rowItems>
  <colFields count="1">
    <field x="7"/>
  </colFields>
  <colItems count="3">
    <i>
      <x/>
    </i>
    <i>
      <x v="1"/>
    </i>
    <i t="grand">
      <x/>
    </i>
  </colItems>
  <dataFields count="1">
    <dataField name="Suma de VALOR VENTA" fld="14" baseField="0" baseItem="0" numFmtId="42"/>
  </dataFields>
  <formats count="3">
    <format dxfId="351">
      <pivotArea outline="0" collapsedLevelsAreSubtotals="1" fieldPosition="0"/>
    </format>
    <format dxfId="352">
      <pivotArea dataOnly="0" labelOnly="1" fieldPosition="0">
        <references count="1">
          <reference field="7" count="0"/>
        </references>
      </pivotArea>
    </format>
    <format dxfId="353">
      <pivotArea dataOnly="0" labelOnly="1" grandCol="1" outline="0" fieldPosition="0"/>
    </format>
  </formats>
  <chartFormats count="2">
    <chartFormat chart="0" format="5" series="1">
      <pivotArea type="data" outline="0" fieldPosition="0">
        <references count="2">
          <reference field="4294967294" count="1" selected="0">
            <x v="0"/>
          </reference>
          <reference field="7" count="1" selected="0">
            <x v="0"/>
          </reference>
        </references>
      </pivotArea>
    </chartFormat>
    <chartFormat chart="0" format="6" series="1">
      <pivotArea type="data" outline="0" fieldPosition="0">
        <references count="2">
          <reference field="4294967294" count="1" selected="0">
            <x v="0"/>
          </reference>
          <reference field="7"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9" cacheId="2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L1:M7" firstHeaderRow="1" firstDataRow="1" firstDataCol="1"/>
  <pivotFields count="16">
    <pivotField showAll="0"/>
    <pivotField axis="axisRow" showAll="0">
      <items count="6">
        <item x="4"/>
        <item x="1"/>
        <item x="3"/>
        <item x="2"/>
        <item x="0"/>
        <item t="default"/>
      </items>
    </pivotField>
    <pivotField showAll="0"/>
    <pivotField showAll="0"/>
    <pivotField showAll="0">
      <items count="13">
        <item h="1" x="0"/>
        <item h="1" x="1"/>
        <item h="1" x="2"/>
        <item h="1" x="3"/>
        <item h="1" x="4"/>
        <item h="1" x="5"/>
        <item h="1" x="6"/>
        <item h="1" x="7"/>
        <item h="1" x="8"/>
        <item h="1" x="9"/>
        <item h="1"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1"/>
  </rowFields>
  <rowItems count="6">
    <i>
      <x/>
    </i>
    <i>
      <x v="1"/>
    </i>
    <i>
      <x v="2"/>
    </i>
    <i>
      <x v="3"/>
    </i>
    <i>
      <x v="4"/>
    </i>
    <i t="grand">
      <x/>
    </i>
  </rowItems>
  <colItems count="1">
    <i/>
  </colItems>
  <dataFields count="1">
    <dataField name="Suma de VALOR VENTA" fld="14" baseField="0" baseItem="0" numFmtId="42"/>
  </dataFields>
  <formats count="3">
    <format dxfId="267">
      <pivotArea outline="0" collapsedLevelsAreSubtotals="1" fieldPosition="0"/>
    </format>
    <format dxfId="268">
      <pivotArea dataOnly="0" labelOnly="1" outline="0" axis="axisValues" fieldPosition="0"/>
    </format>
    <format dxfId="269">
      <pivotArea dataOnly="0" labelOnly="1" outline="0" axis="axisValues" fieldPosition="0"/>
    </format>
  </formats>
  <chartFormats count="13">
    <chartFormat chart="1" format="1" series="1">
      <pivotArea type="data" outline="0" fieldPosition="0">
        <references count="1">
          <reference field="4294967294" count="1" selected="0">
            <x v="0"/>
          </reference>
        </references>
      </pivotArea>
    </chartFormat>
    <chartFormat chart="2" format="4" series="1">
      <pivotArea type="data" outline="0" fieldPosition="0">
        <references count="2">
          <reference field="4294967294" count="1" selected="0">
            <x v="0"/>
          </reference>
          <reference field="1" count="1" selected="0">
            <x v="1"/>
          </reference>
        </references>
      </pivotArea>
    </chartFormat>
    <chartFormat chart="2" format="5" series="1">
      <pivotArea type="data" outline="0" fieldPosition="0">
        <references count="2">
          <reference field="4294967294" count="1" selected="0">
            <x v="0"/>
          </reference>
          <reference field="1" count="1" selected="0">
            <x v="2"/>
          </reference>
        </references>
      </pivotArea>
    </chartFormat>
    <chartFormat chart="2" format="6" series="1">
      <pivotArea type="data" outline="0" fieldPosition="0">
        <references count="2">
          <reference field="4294967294" count="1" selected="0">
            <x v="0"/>
          </reference>
          <reference field="1" count="1" selected="0">
            <x v="3"/>
          </reference>
        </references>
      </pivotArea>
    </chartFormat>
    <chartFormat chart="2" format="7" series="1">
      <pivotArea type="data" outline="0" fieldPosition="0">
        <references count="2">
          <reference field="4294967294" count="1" selected="0">
            <x v="0"/>
          </reference>
          <reference field="1" count="1" selected="0">
            <x v="4"/>
          </reference>
        </references>
      </pivotArea>
    </chartFormat>
    <chartFormat chart="2" format="8"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 chart="0" format="3" series="1">
      <pivotArea type="data" outline="0" fieldPosition="0">
        <references count="2">
          <reference field="4294967294" count="1" selected="0">
            <x v="0"/>
          </reference>
          <reference field="1" count="1" selected="0">
            <x v="3"/>
          </reference>
        </references>
      </pivotArea>
    </chartFormat>
    <chartFormat chart="0" format="4" series="1">
      <pivotArea type="data" outline="0" fieldPosition="0">
        <references count="2">
          <reference field="4294967294" count="1" selected="0">
            <x v="0"/>
          </reference>
          <reference field="1" count="1" selected="0">
            <x v="4"/>
          </reference>
        </references>
      </pivotArea>
    </chartFormat>
    <chartFormat chart="0" format="5" series="1">
      <pivotArea type="data" outline="0" fieldPosition="0">
        <references count="2">
          <reference field="4294967294" count="1" selected="0">
            <x v="0"/>
          </reference>
          <reference field="1" count="1" selected="0">
            <x v="0"/>
          </reference>
        </references>
      </pivotArea>
    </chartFormat>
    <chartFormat chart="2" format="9" series="1">
      <pivotArea type="data" outline="0" fieldPosition="0">
        <references count="1">
          <reference field="4294967294" count="1" selected="0">
            <x v="0"/>
          </reference>
        </references>
      </pivotArea>
    </chartFormat>
    <chartFormat chart="0"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8" cacheId="2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location ref="I1:J8" firstHeaderRow="1" firstDataRow="1" firstDataCol="1"/>
  <pivotFields count="16">
    <pivotField showAll="0"/>
    <pivotField showAll="0"/>
    <pivotField showAll="0"/>
    <pivotField showAll="0"/>
    <pivotField showAll="0">
      <items count="13">
        <item h="1" x="0"/>
        <item h="1" x="1"/>
        <item h="1" x="2"/>
        <item h="1" x="3"/>
        <item h="1" x="4"/>
        <item h="1" x="5"/>
        <item h="1" x="6"/>
        <item h="1" x="7"/>
        <item h="1" x="8"/>
        <item h="1" x="9"/>
        <item h="1" x="10"/>
        <item x="11"/>
        <item t="default"/>
      </items>
    </pivotField>
    <pivotField showAll="0"/>
    <pivotField showAll="0"/>
    <pivotField showAll="0">
      <items count="3">
        <item x="0"/>
        <item x="1"/>
        <item t="default"/>
      </items>
    </pivotField>
    <pivotField axis="axisRow" showAll="0">
      <items count="18">
        <item x="4"/>
        <item x="5"/>
        <item x="6"/>
        <item x="7"/>
        <item x="8"/>
        <item x="10"/>
        <item x="11"/>
        <item x="12"/>
        <item x="13"/>
        <item x="14"/>
        <item x="0"/>
        <item x="16"/>
        <item x="15"/>
        <item x="1"/>
        <item x="2"/>
        <item x="9"/>
        <item x="3"/>
        <item t="default"/>
      </items>
    </pivotField>
    <pivotField showAll="0"/>
    <pivotField showAll="0"/>
    <pivotField numFmtId="165" showAll="0"/>
    <pivotField numFmtId="165" showAll="0"/>
    <pivotField numFmtId="165" showAll="0"/>
    <pivotField dataField="1" numFmtId="165" showAll="0"/>
    <pivotField numFmtId="165" showAll="0"/>
  </pivotFields>
  <rowFields count="1">
    <field x="8"/>
  </rowFields>
  <rowItems count="7">
    <i>
      <x v="3"/>
    </i>
    <i>
      <x v="4"/>
    </i>
    <i>
      <x v="6"/>
    </i>
    <i>
      <x v="7"/>
    </i>
    <i>
      <x v="11"/>
    </i>
    <i>
      <x v="16"/>
    </i>
    <i t="grand">
      <x/>
    </i>
  </rowItems>
  <colItems count="1">
    <i/>
  </colItems>
  <dataFields count="1">
    <dataField name="Suma de VALOR VENTA" fld="14" baseField="0" baseItem="0"/>
  </dataFields>
  <chartFormats count="2">
    <chartFormat chart="6"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7" cacheId="2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F1:G8" firstHeaderRow="1" firstDataRow="1" firstDataCol="1"/>
  <pivotFields count="16">
    <pivotField showAll="0"/>
    <pivotField showAll="0"/>
    <pivotField showAll="0"/>
    <pivotField showAll="0"/>
    <pivotField showAll="0">
      <items count="13">
        <item h="1" x="0"/>
        <item h="1" x="1"/>
        <item h="1" x="2"/>
        <item h="1" x="3"/>
        <item h="1" x="4"/>
        <item h="1" x="5"/>
        <item h="1" x="6"/>
        <item h="1" x="7"/>
        <item h="1" x="8"/>
        <item h="1" x="9"/>
        <item h="1" x="10"/>
        <item x="11"/>
        <item t="default"/>
      </items>
    </pivotField>
    <pivotField showAll="0"/>
    <pivotField showAll="0"/>
    <pivotField showAll="0">
      <items count="3">
        <item x="0"/>
        <item x="1"/>
        <item t="default"/>
      </items>
    </pivotField>
    <pivotField axis="axisRow" showAll="0" measureFilter="1">
      <items count="18">
        <item x="4"/>
        <item x="5"/>
        <item x="6"/>
        <item x="7"/>
        <item x="8"/>
        <item x="10"/>
        <item x="11"/>
        <item x="12"/>
        <item x="13"/>
        <item x="14"/>
        <item x="0"/>
        <item x="16"/>
        <item x="15"/>
        <item x="1"/>
        <item x="2"/>
        <item x="9"/>
        <item x="3"/>
        <item t="default"/>
      </items>
    </pivotField>
    <pivotField showAll="0"/>
    <pivotField showAll="0"/>
    <pivotField numFmtId="165" showAll="0"/>
    <pivotField numFmtId="165" showAll="0"/>
    <pivotField numFmtId="165" showAll="0"/>
    <pivotField dataField="1" numFmtId="165" showAll="0"/>
    <pivotField numFmtId="165" showAll="0"/>
  </pivotFields>
  <rowFields count="1">
    <field x="8"/>
  </rowFields>
  <rowItems count="7">
    <i>
      <x v="3"/>
    </i>
    <i>
      <x v="4"/>
    </i>
    <i>
      <x v="6"/>
    </i>
    <i>
      <x v="7"/>
    </i>
    <i>
      <x v="11"/>
    </i>
    <i>
      <x v="16"/>
    </i>
    <i t="grand">
      <x/>
    </i>
  </rowItems>
  <colItems count="1">
    <i/>
  </colItems>
  <dataFields count="1">
    <dataField name="Suma de VALOR VENTA" fld="14" baseField="0" baseItem="0" numFmtId="42"/>
  </dataFields>
  <formats count="1">
    <format dxfId="262">
      <pivotArea outline="0" collapsedLevelsAreSubtotals="1" fieldPosition="0"/>
    </format>
  </formats>
  <pivotTableStyleInfo name="PivotStyleLight16" showRowHeaders="1" showColHeaders="1" showRowStripes="0" showColStripes="0" showLastColumn="1"/>
  <filters count="1">
    <filter fld="8"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6" cacheId="2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C1:D8" firstHeaderRow="1" firstDataRow="1" firstDataCol="1"/>
  <pivotFields count="16">
    <pivotField showAll="0"/>
    <pivotField showAll="0"/>
    <pivotField showAll="0"/>
    <pivotField axis="axisRow" showAll="0" measureFilter="1">
      <items count="11">
        <item x="1"/>
        <item x="9"/>
        <item x="4"/>
        <item x="6"/>
        <item x="2"/>
        <item x="0"/>
        <item x="8"/>
        <item x="5"/>
        <item x="7"/>
        <item x="3"/>
        <item t="default"/>
      </items>
    </pivotField>
    <pivotField showAll="0">
      <items count="13">
        <item h="1" x="0"/>
        <item h="1" x="1"/>
        <item h="1" x="2"/>
        <item h="1" x="3"/>
        <item h="1" x="4"/>
        <item h="1" x="5"/>
        <item h="1" x="6"/>
        <item h="1" x="7"/>
        <item h="1" x="8"/>
        <item h="1" x="9"/>
        <item h="1"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3"/>
  </rowFields>
  <rowItems count="7">
    <i>
      <x/>
    </i>
    <i>
      <x v="1"/>
    </i>
    <i>
      <x v="2"/>
    </i>
    <i>
      <x v="3"/>
    </i>
    <i>
      <x v="8"/>
    </i>
    <i>
      <x v="9"/>
    </i>
    <i t="grand">
      <x/>
    </i>
  </rowItems>
  <colItems count="1">
    <i/>
  </colItems>
  <dataFields count="1">
    <dataField name="Suma de VALOR VENTA" fld="14" baseField="0" baseItem="0" numFmtId="42"/>
  </dataFields>
  <formats count="3">
    <format dxfId="263">
      <pivotArea outline="0" collapsedLevelsAreSubtotals="1" fieldPosition="0"/>
    </format>
    <format dxfId="264">
      <pivotArea dataOnly="0" labelOnly="1" outline="0" axis="axisValues" fieldPosition="0"/>
    </format>
    <format dxfId="265">
      <pivotArea dataOnly="0" labelOnly="1" outline="0" axis="axisValues" fieldPosition="0"/>
    </format>
  </formats>
  <pivotTableStyleInfo name="PivotStyleLight16" showRowHeaders="1" showColHeaders="1" showRowStripes="0" showColStripes="0" showLastColumn="1"/>
  <filters count="1">
    <filter fld="3"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4" cacheId="2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1:A2" firstHeaderRow="1" firstDataRow="1" firstDataCol="0"/>
  <pivotFields count="16">
    <pivotField showAll="0"/>
    <pivotField showAll="0"/>
    <pivotField showAll="0"/>
    <pivotField showAll="0"/>
    <pivotField showAll="0">
      <items count="13">
        <item h="1" x="0"/>
        <item h="1" x="1"/>
        <item h="1" x="2"/>
        <item h="1" x="3"/>
        <item h="1" x="4"/>
        <item h="1" x="5"/>
        <item h="1" x="6"/>
        <item h="1" x="7"/>
        <item h="1" x="8"/>
        <item h="1" x="9"/>
        <item h="1"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Items count="1">
    <i/>
  </rowItems>
  <colItems count="1">
    <i/>
  </colItems>
  <dataFields count="1">
    <dataField name="Suma de VALOR VENTA" fld="14" baseField="0" baseItem="0" numFmtId="42"/>
  </dataFields>
  <formats count="1">
    <format dxfId="26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MES" sourceName="MES">
  <pivotTables>
    <pivotTable tabId="1" name="TablaDinámica1"/>
  </pivotTables>
  <data>
    <tabular pivotCacheId="1">
      <items count="12">
        <i x="0"/>
        <i x="1"/>
        <i x="2"/>
        <i x="3"/>
        <i x="4"/>
        <i x="5"/>
        <i x="6" s="1"/>
        <i x="7"/>
        <i x="8"/>
        <i x="9"/>
        <i x="10"/>
        <i x="1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AÑO" sourceName="AÑO">
  <pivotTables>
    <pivotTable tabId="1" name="TablaDinámica1"/>
  </pivotTables>
  <data>
    <tabular pivotCacheId="1">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AÑO1" sourceName="AÑO">
  <pivotTables>
    <pivotTable tabId="4" name="TablaDinámica9"/>
    <pivotTable tabId="4" name="TablaDinámica4"/>
    <pivotTable tabId="4" name="TablaDinámica6"/>
    <pivotTable tabId="4" name="TablaDinámica7"/>
    <pivotTable tabId="4" name="TablaDinámica8"/>
  </pivotTables>
  <data>
    <tabular pivotCacheId="2">
      <items count="2">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egmentaciónDeDatos_MES1" sourceName="MES">
  <pivotTables>
    <pivotTable tabId="4" name="TablaDinámica9"/>
    <pivotTable tabId="4" name="TablaDinámica4"/>
    <pivotTable tabId="4" name="TablaDinámica6"/>
    <pivotTable tabId="4" name="TablaDinámica7"/>
    <pivotTable tabId="4" name="TablaDinámica8"/>
  </pivotTables>
  <data>
    <tabular pivotCacheId="2">
      <items count="12">
        <i x="0"/>
        <i x="1"/>
        <i x="2"/>
        <i x="3"/>
        <i x="4"/>
        <i x="5"/>
        <i x="6"/>
        <i x="7"/>
        <i x="8"/>
        <i x="9"/>
        <i x="10"/>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ES" cache="SegmentaciónDeDatos_MES" caption="MES" rowHeight="241300"/>
  <slicer name="AÑO" cache="SegmentaciónDeDatos_AÑO" caption="AÑO"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AÑO 1" cache="SegmentaciónDeDatos_AÑO1" caption="AÑO" style="SlicerStyleLight2" rowHeight="241300"/>
  <slicer name="MES 1" cache="SegmentaciónDeDatos_MES1" caption="MES" columnCount="12" style="SlicerStyleLight2" rowHeight="241300"/>
</slicers>
</file>

<file path=xl/tables/table1.xml><?xml version="1.0" encoding="utf-8"?>
<table xmlns="http://schemas.openxmlformats.org/spreadsheetml/2006/main" id="1" name="Tabla1" displayName="Tabla1" ref="A14:P263" totalsRowShown="0" headerRowDxfId="331" dataDxfId="332" headerRowBorderDxfId="349" tableBorderDxfId="350" headerRowCellStyle="Normal 2" dataCellStyle="Millares 2">
  <autoFilter ref="A14:P263"/>
  <tableColumns count="16">
    <tableColumn id="1" name="CÓDIGO SUCURSAL" dataDxfId="348" dataCellStyle="Normal 2"/>
    <tableColumn id="2" name="SUCURSAL" dataDxfId="347" dataCellStyle="Normal 2"/>
    <tableColumn id="3" name="CÓDIGO VENDEDOR" dataDxfId="346" dataCellStyle="Normal 2"/>
    <tableColumn id="4" name="VENDEDOR" dataDxfId="345" dataCellStyle="Normal 2"/>
    <tableColumn id="5" name="MES" dataDxfId="344" dataCellStyle="Normal 2"/>
    <tableColumn id="6" name="FACTURA " dataDxfId="343" dataCellStyle="Normal 2"/>
    <tableColumn id="7" name="CLIENTE" dataDxfId="342" dataCellStyle="Normal 2"/>
    <tableColumn id="8" name="AÑO" dataDxfId="341" dataCellStyle="Normal 2"/>
    <tableColumn id="9" name="MARCA" dataDxfId="340"/>
    <tableColumn id="10" name="COLOR" dataDxfId="339" dataCellStyle="Normal 2"/>
    <tableColumn id="11" name="CANTIDAD" dataDxfId="338" dataCellStyle="Normal 2"/>
    <tableColumn id="12" name="VALOR DEL VEHICULO" dataDxfId="337" dataCellStyle="Millares 2"/>
    <tableColumn id="13" name="VALOR BRUTO" dataDxfId="336">
      <calculatedColumnFormula>K15*L15</calculatedColumnFormula>
    </tableColumn>
    <tableColumn id="14" name="IVA" dataDxfId="335" dataCellStyle="Millares 2">
      <calculatedColumnFormula>M15*$N$13</calculatedColumnFormula>
    </tableColumn>
    <tableColumn id="15" name="VALOR VENTA" dataDxfId="334" dataCellStyle="Millares 2">
      <calculatedColumnFormula>M15+N15</calculatedColumnFormula>
    </tableColumn>
    <tableColumn id="16" name="COMISION" dataDxfId="333" dataCellStyle="Millares 2">
      <calculatedColumnFormula>O15*$P$13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drawing" Target="../drawings/drawing4.xml"/><Relationship Id="rId5" Type="http://schemas.openxmlformats.org/officeDocument/2006/relationships/pivotTable" Target="../pivotTables/pivotTable6.xml"/><Relationship Id="rId4"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4"/>
  <sheetViews>
    <sheetView workbookViewId="0">
      <selection activeCell="H16" sqref="H16"/>
    </sheetView>
  </sheetViews>
  <sheetFormatPr baseColWidth="10" defaultRowHeight="15" x14ac:dyDescent="0.25"/>
  <sheetData>
    <row r="3" spans="2:9" ht="23.25" x14ac:dyDescent="0.35">
      <c r="B3" s="9" t="s">
        <v>157</v>
      </c>
    </row>
    <row r="5" spans="2:9" x14ac:dyDescent="0.25">
      <c r="B5" s="28" t="s">
        <v>158</v>
      </c>
      <c r="C5" s="28"/>
      <c r="D5" s="28"/>
      <c r="E5" s="28"/>
      <c r="F5" s="28"/>
      <c r="G5" s="28"/>
      <c r="H5" s="28"/>
      <c r="I5" s="28"/>
    </row>
    <row r="6" spans="2:9" x14ac:dyDescent="0.25">
      <c r="B6" s="28"/>
      <c r="C6" s="28"/>
      <c r="D6" s="28"/>
      <c r="E6" s="28"/>
      <c r="F6" s="28"/>
      <c r="G6" s="28"/>
      <c r="H6" s="28"/>
      <c r="I6" s="28"/>
    </row>
    <row r="7" spans="2:9" x14ac:dyDescent="0.25">
      <c r="B7" s="28"/>
      <c r="C7" s="28"/>
      <c r="D7" s="28"/>
      <c r="E7" s="28"/>
      <c r="F7" s="28"/>
      <c r="G7" s="28"/>
      <c r="H7" s="28"/>
      <c r="I7" s="28"/>
    </row>
    <row r="8" spans="2:9" x14ac:dyDescent="0.25">
      <c r="B8" s="28"/>
      <c r="C8" s="28"/>
      <c r="D8" s="28"/>
      <c r="E8" s="28"/>
      <c r="F8" s="28"/>
      <c r="G8" s="28"/>
      <c r="H8" s="28"/>
      <c r="I8" s="28"/>
    </row>
    <row r="14" spans="2:9" x14ac:dyDescent="0.25">
      <c r="C14" t="s">
        <v>134</v>
      </c>
    </row>
  </sheetData>
  <mergeCells count="1">
    <mergeCell ref="B5:I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86" zoomScaleNormal="86" workbookViewId="0">
      <selection activeCell="E8" sqref="E8:K8"/>
    </sheetView>
  </sheetViews>
  <sheetFormatPr baseColWidth="10" defaultRowHeight="15" x14ac:dyDescent="0.25"/>
  <cols>
    <col min="1" max="1" width="21.28515625" bestFit="1" customWidth="1"/>
    <col min="2" max="2" width="22.42578125" customWidth="1"/>
    <col min="3" max="4" width="12.5703125" bestFit="1" customWidth="1"/>
    <col min="5" max="5" width="21.42578125" bestFit="1" customWidth="1"/>
    <col min="6" max="6" width="12.5703125" bestFit="1" customWidth="1"/>
    <col min="7" max="8" width="12.5703125" customWidth="1"/>
    <col min="9" max="9" width="20" bestFit="1" customWidth="1"/>
    <col min="10" max="13" width="12.5703125" customWidth="1"/>
    <col min="14" max="14" width="14.140625" bestFit="1" customWidth="1"/>
  </cols>
  <sheetData>
    <row r="1" spans="1:11" x14ac:dyDescent="0.25">
      <c r="A1" s="29" t="s">
        <v>152</v>
      </c>
      <c r="B1" s="30"/>
      <c r="C1" s="30"/>
      <c r="D1" s="30"/>
      <c r="E1" s="30"/>
      <c r="F1" s="30"/>
      <c r="G1" s="30"/>
      <c r="H1" s="30"/>
      <c r="I1" s="30"/>
      <c r="J1" s="30"/>
      <c r="K1" s="31"/>
    </row>
    <row r="8" spans="1:11" ht="15.75" x14ac:dyDescent="0.25">
      <c r="A8" t="s">
        <v>153</v>
      </c>
      <c r="E8" s="26" t="s">
        <v>154</v>
      </c>
      <c r="F8" s="26" t="s">
        <v>155</v>
      </c>
      <c r="G8" s="26" t="s">
        <v>156</v>
      </c>
      <c r="H8" s="27"/>
      <c r="I8" s="26" t="s">
        <v>163</v>
      </c>
      <c r="J8" s="26" t="s">
        <v>155</v>
      </c>
      <c r="K8" s="26" t="s">
        <v>156</v>
      </c>
    </row>
    <row r="9" spans="1:11" x14ac:dyDescent="0.25">
      <c r="E9" s="27"/>
      <c r="F9" s="27"/>
      <c r="G9" s="27"/>
      <c r="H9" s="27"/>
      <c r="I9" s="27"/>
      <c r="J9" s="27"/>
      <c r="K9" s="27"/>
    </row>
    <row r="10" spans="1:11" x14ac:dyDescent="0.25">
      <c r="E10" s="27"/>
      <c r="F10" s="27"/>
      <c r="G10" s="27"/>
      <c r="H10" s="27"/>
      <c r="I10" s="27"/>
      <c r="J10" s="27"/>
      <c r="K10" s="27"/>
    </row>
    <row r="11" spans="1:11" x14ac:dyDescent="0.25">
      <c r="E11" s="27"/>
      <c r="F11" s="27"/>
      <c r="G11" s="27"/>
      <c r="H11" s="27"/>
      <c r="I11" s="27"/>
      <c r="J11" s="27"/>
      <c r="K11" s="27"/>
    </row>
    <row r="12" spans="1:11" x14ac:dyDescent="0.25">
      <c r="E12" s="27"/>
      <c r="F12" s="27"/>
      <c r="G12" s="27"/>
      <c r="H12" s="27"/>
      <c r="I12" s="27"/>
      <c r="J12" s="27"/>
      <c r="K12" s="27"/>
    </row>
    <row r="13" spans="1:11" x14ac:dyDescent="0.25">
      <c r="E13" s="27"/>
      <c r="F13" s="27"/>
      <c r="G13" s="27"/>
      <c r="H13" s="27"/>
      <c r="I13" s="27"/>
      <c r="J13" s="27"/>
      <c r="K13" s="27"/>
    </row>
    <row r="14" spans="1:11" x14ac:dyDescent="0.25">
      <c r="E14" s="27"/>
      <c r="F14" s="27"/>
      <c r="G14" s="27"/>
      <c r="H14" s="27"/>
      <c r="I14" s="27"/>
      <c r="J14" s="27"/>
      <c r="K14" s="27"/>
    </row>
  </sheetData>
  <mergeCells count="1">
    <mergeCell ref="A1:K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1"/>
  <sheetViews>
    <sheetView workbookViewId="0">
      <selection activeCell="C4" sqref="C4"/>
    </sheetView>
  </sheetViews>
  <sheetFormatPr baseColWidth="10" defaultRowHeight="15" x14ac:dyDescent="0.25"/>
  <cols>
    <col min="2" max="2" width="21.7109375" customWidth="1"/>
    <col min="3" max="3" width="22.42578125" customWidth="1"/>
    <col min="4" max="5" width="14" customWidth="1"/>
    <col min="6" max="6" width="12.5703125" bestFit="1" customWidth="1"/>
  </cols>
  <sheetData>
    <row r="2" spans="2:9" ht="23.25" x14ac:dyDescent="0.35">
      <c r="B2" s="32" t="s">
        <v>0</v>
      </c>
      <c r="C2" s="32"/>
      <c r="D2" s="32"/>
      <c r="E2" s="32"/>
      <c r="F2" s="32"/>
      <c r="G2" s="32"/>
      <c r="H2" s="32"/>
      <c r="I2" s="32"/>
    </row>
    <row r="4" spans="2:9" x14ac:dyDescent="0.25">
      <c r="B4" s="33" t="s">
        <v>161</v>
      </c>
      <c r="C4" s="33" t="s">
        <v>162</v>
      </c>
    </row>
    <row r="5" spans="2:9" x14ac:dyDescent="0.25">
      <c r="B5" s="33" t="s">
        <v>159</v>
      </c>
      <c r="C5" s="36">
        <v>2015</v>
      </c>
      <c r="D5" s="36">
        <v>2016</v>
      </c>
      <c r="E5" s="36" t="s">
        <v>160</v>
      </c>
    </row>
    <row r="6" spans="2:9" x14ac:dyDescent="0.25">
      <c r="B6" s="34" t="s">
        <v>52</v>
      </c>
      <c r="C6" s="36"/>
      <c r="D6" s="36">
        <v>130000000</v>
      </c>
      <c r="E6" s="36">
        <v>130000000</v>
      </c>
    </row>
    <row r="7" spans="2:9" x14ac:dyDescent="0.25">
      <c r="B7" s="34" t="s">
        <v>29</v>
      </c>
      <c r="C7" s="36">
        <v>165000000</v>
      </c>
      <c r="D7" s="36">
        <v>112500000</v>
      </c>
      <c r="E7" s="36">
        <v>277500000</v>
      </c>
    </row>
    <row r="8" spans="2:9" x14ac:dyDescent="0.25">
      <c r="B8" s="34" t="s">
        <v>45</v>
      </c>
      <c r="C8" s="36">
        <v>138750000</v>
      </c>
      <c r="D8" s="36"/>
      <c r="E8" s="36">
        <v>138750000</v>
      </c>
    </row>
    <row r="9" spans="2:9" x14ac:dyDescent="0.25">
      <c r="B9" s="34" t="s">
        <v>38</v>
      </c>
      <c r="C9" s="36">
        <v>112500000</v>
      </c>
      <c r="D9" s="36"/>
      <c r="E9" s="36">
        <v>112500000</v>
      </c>
    </row>
    <row r="10" spans="2:9" x14ac:dyDescent="0.25">
      <c r="B10" s="34" t="s">
        <v>17</v>
      </c>
      <c r="C10" s="36"/>
      <c r="D10" s="36">
        <v>165000000</v>
      </c>
      <c r="E10" s="36">
        <v>165000000</v>
      </c>
    </row>
    <row r="11" spans="2:9" x14ac:dyDescent="0.25">
      <c r="B11" s="34" t="s">
        <v>160</v>
      </c>
      <c r="C11" s="36">
        <v>416250000</v>
      </c>
      <c r="D11" s="36">
        <v>407500000</v>
      </c>
      <c r="E11" s="36">
        <v>823750000</v>
      </c>
    </row>
  </sheetData>
  <mergeCells count="1">
    <mergeCell ref="B2:I2"/>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3"/>
  <sheetViews>
    <sheetView topLeftCell="A4" zoomScale="84" zoomScaleNormal="84" workbookViewId="0">
      <selection activeCell="D14" sqref="D14"/>
    </sheetView>
  </sheetViews>
  <sheetFormatPr baseColWidth="10" defaultRowHeight="15" x14ac:dyDescent="0.25"/>
  <cols>
    <col min="1" max="1" width="20.7109375" customWidth="1"/>
    <col min="2" max="2" width="13.140625" customWidth="1"/>
    <col min="3" max="3" width="20.42578125" customWidth="1"/>
    <col min="4" max="4" width="12.7109375" customWidth="1"/>
    <col min="6" max="6" width="12.42578125" customWidth="1"/>
    <col min="7" max="7" width="37.7109375" bestFit="1" customWidth="1"/>
    <col min="8" max="8" width="14.5703125" customWidth="1"/>
    <col min="9" max="9" width="14.42578125" bestFit="1" customWidth="1"/>
    <col min="11" max="11" width="15.7109375" customWidth="1"/>
    <col min="12" max="12" width="23.28515625" customWidth="1"/>
    <col min="13" max="13" width="16.28515625" customWidth="1"/>
    <col min="15" max="15" width="16.28515625" customWidth="1"/>
    <col min="16" max="16" width="12.42578125" customWidth="1"/>
  </cols>
  <sheetData>
    <row r="1" spans="1:16" x14ac:dyDescent="0.25">
      <c r="A1" s="1"/>
      <c r="B1" s="2"/>
      <c r="C1" s="2"/>
      <c r="D1" s="2"/>
      <c r="E1" s="2"/>
      <c r="F1" s="2"/>
      <c r="G1" s="2"/>
      <c r="H1" s="2"/>
      <c r="I1" s="3"/>
      <c r="J1" s="3"/>
      <c r="K1" s="3"/>
      <c r="L1" s="3"/>
      <c r="M1" s="3"/>
      <c r="N1" s="3"/>
    </row>
    <row r="2" spans="1:16" x14ac:dyDescent="0.25">
      <c r="A2" s="1"/>
      <c r="B2" s="2"/>
      <c r="C2" s="2"/>
      <c r="D2" s="2"/>
      <c r="E2" s="2"/>
      <c r="F2" s="2"/>
      <c r="G2" s="2"/>
      <c r="H2" s="2"/>
      <c r="I2" s="3"/>
      <c r="J2" s="3"/>
      <c r="K2" s="3"/>
      <c r="L2" s="3"/>
      <c r="M2" s="3"/>
      <c r="N2" s="3"/>
    </row>
    <row r="3" spans="1:16" x14ac:dyDescent="0.25">
      <c r="A3" s="1"/>
      <c r="B3" s="2"/>
      <c r="C3" s="2"/>
      <c r="D3" s="2"/>
      <c r="E3" s="2"/>
      <c r="F3" s="2"/>
      <c r="G3" s="2"/>
      <c r="H3" s="2"/>
      <c r="I3" s="3"/>
      <c r="J3" s="3"/>
      <c r="K3" s="3"/>
      <c r="L3" s="3"/>
      <c r="M3" s="3"/>
      <c r="N3" s="3"/>
    </row>
    <row r="4" spans="1:16" ht="60" x14ac:dyDescent="0.8">
      <c r="A4" s="1"/>
      <c r="B4" s="4" t="s">
        <v>135</v>
      </c>
      <c r="C4" s="4"/>
      <c r="D4" s="4"/>
      <c r="E4" s="4"/>
      <c r="F4" s="4"/>
      <c r="G4" s="4"/>
      <c r="H4" s="4"/>
      <c r="I4" s="4"/>
      <c r="J4" s="4"/>
      <c r="K4" s="4"/>
      <c r="L4" s="4"/>
      <c r="M4" s="4"/>
      <c r="N4" s="3"/>
    </row>
    <row r="5" spans="1:16" x14ac:dyDescent="0.25">
      <c r="A5" s="1"/>
      <c r="B5" s="2"/>
      <c r="C5" s="2"/>
      <c r="D5" s="2"/>
      <c r="E5" s="2"/>
      <c r="F5" s="2"/>
      <c r="G5" s="2"/>
      <c r="H5" s="2"/>
      <c r="I5" s="3"/>
      <c r="J5" s="3"/>
      <c r="K5" s="3"/>
      <c r="L5" s="3"/>
      <c r="M5" s="3"/>
      <c r="N5" s="3"/>
    </row>
    <row r="6" spans="1:16" x14ac:dyDescent="0.25">
      <c r="A6" s="1"/>
      <c r="B6" s="2"/>
      <c r="C6" s="2"/>
      <c r="D6" s="2"/>
      <c r="E6" s="2"/>
      <c r="F6" s="2"/>
      <c r="G6" s="2"/>
      <c r="H6" s="2"/>
      <c r="I6" s="3"/>
      <c r="J6" s="3"/>
      <c r="K6" s="3"/>
      <c r="L6" s="3"/>
      <c r="M6" s="3"/>
      <c r="N6" s="3"/>
    </row>
    <row r="7" spans="1:16" x14ac:dyDescent="0.25">
      <c r="A7" s="1"/>
      <c r="B7" s="2"/>
      <c r="C7" s="2"/>
      <c r="D7" s="2"/>
      <c r="E7" s="2"/>
      <c r="F7" s="2"/>
      <c r="G7" s="2"/>
      <c r="H7" s="2"/>
      <c r="I7" s="3"/>
      <c r="J7" s="3"/>
      <c r="K7" s="3"/>
      <c r="L7" s="3"/>
      <c r="M7" s="3"/>
      <c r="N7" s="3"/>
    </row>
    <row r="8" spans="1:16" x14ac:dyDescent="0.25">
      <c r="A8" s="1"/>
      <c r="B8" s="1"/>
      <c r="C8" s="1"/>
      <c r="D8" s="1"/>
      <c r="E8" s="1"/>
      <c r="F8" s="1"/>
      <c r="G8" s="1"/>
      <c r="H8" s="1"/>
      <c r="I8" s="1"/>
      <c r="J8" s="1"/>
      <c r="K8" s="1"/>
      <c r="L8" s="1"/>
      <c r="M8" s="1"/>
      <c r="N8" s="3"/>
    </row>
    <row r="9" spans="1:16" x14ac:dyDescent="0.25">
      <c r="A9" s="5" t="s">
        <v>1</v>
      </c>
      <c r="B9" s="5"/>
      <c r="C9" s="5"/>
      <c r="D9" s="5"/>
      <c r="E9" s="5"/>
      <c r="F9" s="5"/>
      <c r="G9" s="5"/>
      <c r="H9" s="5"/>
      <c r="I9" s="5"/>
      <c r="J9" s="5"/>
      <c r="K9" s="5"/>
      <c r="L9" s="5"/>
      <c r="M9" s="5"/>
      <c r="N9" s="3"/>
    </row>
    <row r="10" spans="1:16" x14ac:dyDescent="0.25">
      <c r="A10" s="5" t="s">
        <v>2</v>
      </c>
      <c r="B10" s="5"/>
      <c r="C10" s="5"/>
      <c r="D10" s="5"/>
      <c r="E10" s="5"/>
      <c r="F10" s="5"/>
      <c r="G10" s="5"/>
      <c r="H10" s="5"/>
      <c r="I10" s="5"/>
      <c r="J10" s="5"/>
      <c r="K10" s="5"/>
      <c r="L10" s="5"/>
      <c r="M10" s="5"/>
      <c r="N10" s="3"/>
    </row>
    <row r="11" spans="1:16" x14ac:dyDescent="0.25">
      <c r="A11" s="5"/>
      <c r="B11" s="5"/>
      <c r="C11" s="5"/>
      <c r="D11" s="5"/>
      <c r="E11" s="5"/>
      <c r="F11" s="5"/>
      <c r="G11" s="5"/>
      <c r="H11" s="5"/>
      <c r="I11" s="5"/>
      <c r="J11" s="5"/>
      <c r="K11" s="5"/>
      <c r="L11" s="5"/>
      <c r="M11" s="5"/>
      <c r="N11" s="3"/>
    </row>
    <row r="12" spans="1:16" x14ac:dyDescent="0.25">
      <c r="A12" s="1"/>
      <c r="B12" s="2"/>
      <c r="C12" s="2"/>
      <c r="D12" s="2"/>
      <c r="E12" s="2"/>
      <c r="F12" s="2"/>
      <c r="G12" s="2"/>
      <c r="H12" s="2"/>
      <c r="I12" s="3"/>
      <c r="J12" s="3"/>
      <c r="K12" s="3"/>
      <c r="L12" s="3"/>
      <c r="M12" s="3"/>
      <c r="N12" s="3"/>
    </row>
    <row r="13" spans="1:16" x14ac:dyDescent="0.25">
      <c r="A13" s="37" t="s">
        <v>3</v>
      </c>
      <c r="B13" s="38"/>
      <c r="C13" s="38"/>
      <c r="D13" s="38"/>
      <c r="E13" s="38"/>
      <c r="F13" s="37" t="s">
        <v>4</v>
      </c>
      <c r="G13" s="39"/>
      <c r="H13" s="38"/>
      <c r="I13" s="37" t="s">
        <v>5</v>
      </c>
      <c r="J13" s="38"/>
      <c r="K13" s="38"/>
      <c r="L13" s="38"/>
      <c r="M13" s="39"/>
      <c r="N13" s="40">
        <v>0.25</v>
      </c>
      <c r="O13" s="40"/>
      <c r="P13" s="40">
        <v>0.05</v>
      </c>
    </row>
    <row r="14" spans="1:16" ht="25.5" x14ac:dyDescent="0.25">
      <c r="A14" s="24" t="s">
        <v>6</v>
      </c>
      <c r="B14" s="7" t="s">
        <v>7</v>
      </c>
      <c r="C14" s="6" t="s">
        <v>8</v>
      </c>
      <c r="D14" s="7" t="s">
        <v>9</v>
      </c>
      <c r="E14" s="7" t="s">
        <v>121</v>
      </c>
      <c r="F14" s="7" t="s">
        <v>10</v>
      </c>
      <c r="G14" s="7" t="s">
        <v>11</v>
      </c>
      <c r="H14" s="7" t="s">
        <v>120</v>
      </c>
      <c r="I14" s="7" t="s">
        <v>12</v>
      </c>
      <c r="J14" s="7" t="s">
        <v>13</v>
      </c>
      <c r="K14" s="7" t="s">
        <v>149</v>
      </c>
      <c r="L14" s="6" t="s">
        <v>14</v>
      </c>
      <c r="M14" s="6" t="s">
        <v>150</v>
      </c>
      <c r="N14" s="7" t="s">
        <v>15</v>
      </c>
      <c r="O14" s="6" t="s">
        <v>151</v>
      </c>
      <c r="P14" s="25" t="s">
        <v>16</v>
      </c>
    </row>
    <row r="15" spans="1:16" x14ac:dyDescent="0.25">
      <c r="A15" s="10">
        <v>1</v>
      </c>
      <c r="B15" s="11" t="s">
        <v>17</v>
      </c>
      <c r="C15" s="11">
        <v>1</v>
      </c>
      <c r="D15" s="11" t="s">
        <v>18</v>
      </c>
      <c r="E15" s="12" t="s">
        <v>122</v>
      </c>
      <c r="F15" s="11">
        <v>101</v>
      </c>
      <c r="G15" s="13" t="s">
        <v>19</v>
      </c>
      <c r="H15" s="13">
        <v>2015</v>
      </c>
      <c r="I15" s="14" t="s">
        <v>20</v>
      </c>
      <c r="J15" s="11" t="s">
        <v>21</v>
      </c>
      <c r="K15" s="11">
        <v>1</v>
      </c>
      <c r="L15" s="15">
        <v>22000000</v>
      </c>
      <c r="M15" s="16">
        <f>K15*L15</f>
        <v>22000000</v>
      </c>
      <c r="N15" s="15">
        <f>M15*$N$13</f>
        <v>5500000</v>
      </c>
      <c r="O15" s="15">
        <f>M15+N15</f>
        <v>27500000</v>
      </c>
      <c r="P15" s="15">
        <f>O15*$P$13</f>
        <v>1375000</v>
      </c>
    </row>
    <row r="16" spans="1:16" x14ac:dyDescent="0.25">
      <c r="A16" s="17">
        <v>1</v>
      </c>
      <c r="B16" s="18" t="s">
        <v>17</v>
      </c>
      <c r="C16" s="18">
        <v>1</v>
      </c>
      <c r="D16" s="18" t="s">
        <v>18</v>
      </c>
      <c r="E16" s="19" t="s">
        <v>123</v>
      </c>
      <c r="F16" s="11">
        <v>102</v>
      </c>
      <c r="G16" s="20" t="s">
        <v>22</v>
      </c>
      <c r="H16" s="20">
        <v>2016</v>
      </c>
      <c r="I16" s="21" t="s">
        <v>60</v>
      </c>
      <c r="J16" s="18" t="s">
        <v>23</v>
      </c>
      <c r="K16" s="18">
        <v>2</v>
      </c>
      <c r="L16" s="8">
        <v>22000000</v>
      </c>
      <c r="M16" s="22">
        <f t="shared" ref="M16:M79" si="0">K16*L16</f>
        <v>44000000</v>
      </c>
      <c r="N16" s="15">
        <f t="shared" ref="N16:N79" si="1">M16*$N$13</f>
        <v>11000000</v>
      </c>
      <c r="O16" s="15">
        <f t="shared" ref="O16:O79" si="2">M16+N16</f>
        <v>55000000</v>
      </c>
      <c r="P16" s="15">
        <f t="shared" ref="P16:P79" si="3">O16*$P$13</f>
        <v>2750000</v>
      </c>
    </row>
    <row r="17" spans="1:16" x14ac:dyDescent="0.25">
      <c r="A17" s="17">
        <v>1</v>
      </c>
      <c r="B17" s="18" t="s">
        <v>17</v>
      </c>
      <c r="C17" s="18">
        <v>1</v>
      </c>
      <c r="D17" s="18" t="s">
        <v>18</v>
      </c>
      <c r="E17" s="19" t="s">
        <v>124</v>
      </c>
      <c r="F17" s="11">
        <v>103</v>
      </c>
      <c r="G17" s="20" t="s">
        <v>24</v>
      </c>
      <c r="H17" s="20">
        <v>2015</v>
      </c>
      <c r="I17" s="23" t="s">
        <v>83</v>
      </c>
      <c r="J17" s="18" t="s">
        <v>25</v>
      </c>
      <c r="K17" s="18">
        <v>3</v>
      </c>
      <c r="L17" s="8">
        <v>22000000</v>
      </c>
      <c r="M17" s="16">
        <f t="shared" si="0"/>
        <v>66000000</v>
      </c>
      <c r="N17" s="15">
        <f t="shared" si="1"/>
        <v>16500000</v>
      </c>
      <c r="O17" s="15">
        <f t="shared" si="2"/>
        <v>82500000</v>
      </c>
      <c r="P17" s="15">
        <f t="shared" si="3"/>
        <v>4125000</v>
      </c>
    </row>
    <row r="18" spans="1:16" x14ac:dyDescent="0.25">
      <c r="A18" s="17">
        <v>1</v>
      </c>
      <c r="B18" s="18" t="s">
        <v>17</v>
      </c>
      <c r="C18" s="18">
        <v>2</v>
      </c>
      <c r="D18" s="18" t="s">
        <v>26</v>
      </c>
      <c r="E18" s="19" t="s">
        <v>125</v>
      </c>
      <c r="F18" s="11">
        <v>104</v>
      </c>
      <c r="G18" s="20" t="s">
        <v>27</v>
      </c>
      <c r="H18" s="20">
        <v>2016</v>
      </c>
      <c r="I18" s="21" t="s">
        <v>77</v>
      </c>
      <c r="J18" s="18" t="s">
        <v>25</v>
      </c>
      <c r="K18" s="18">
        <v>1</v>
      </c>
      <c r="L18" s="8">
        <v>22000000</v>
      </c>
      <c r="M18" s="22">
        <f t="shared" si="0"/>
        <v>22000000</v>
      </c>
      <c r="N18" s="15">
        <f t="shared" si="1"/>
        <v>5500000</v>
      </c>
      <c r="O18" s="15">
        <f t="shared" si="2"/>
        <v>27500000</v>
      </c>
      <c r="P18" s="15">
        <f t="shared" si="3"/>
        <v>1375000</v>
      </c>
    </row>
    <row r="19" spans="1:16" x14ac:dyDescent="0.25">
      <c r="A19" s="17">
        <v>1</v>
      </c>
      <c r="B19" s="18" t="s">
        <v>17</v>
      </c>
      <c r="C19" s="18">
        <v>2</v>
      </c>
      <c r="D19" s="18" t="s">
        <v>26</v>
      </c>
      <c r="E19" s="19" t="s">
        <v>126</v>
      </c>
      <c r="F19" s="11">
        <v>105</v>
      </c>
      <c r="G19" s="20" t="s">
        <v>28</v>
      </c>
      <c r="H19" s="20">
        <v>2015</v>
      </c>
      <c r="I19" s="23" t="s">
        <v>136</v>
      </c>
      <c r="J19" s="18" t="s">
        <v>25</v>
      </c>
      <c r="K19" s="18">
        <v>2</v>
      </c>
      <c r="L19" s="8">
        <v>22000000</v>
      </c>
      <c r="M19" s="16">
        <f t="shared" si="0"/>
        <v>44000000</v>
      </c>
      <c r="N19" s="15">
        <f t="shared" si="1"/>
        <v>11000000</v>
      </c>
      <c r="O19" s="15">
        <f t="shared" si="2"/>
        <v>55000000</v>
      </c>
      <c r="P19" s="15">
        <f t="shared" si="3"/>
        <v>2750000</v>
      </c>
    </row>
    <row r="20" spans="1:16" x14ac:dyDescent="0.25">
      <c r="A20" s="17">
        <v>2</v>
      </c>
      <c r="B20" s="18" t="s">
        <v>29</v>
      </c>
      <c r="C20" s="18">
        <v>1</v>
      </c>
      <c r="D20" s="18" t="s">
        <v>30</v>
      </c>
      <c r="E20" s="19" t="s">
        <v>127</v>
      </c>
      <c r="F20" s="11">
        <v>106</v>
      </c>
      <c r="G20" s="20" t="s">
        <v>31</v>
      </c>
      <c r="H20" s="20">
        <v>2016</v>
      </c>
      <c r="I20" s="21" t="s">
        <v>137</v>
      </c>
      <c r="J20" s="18" t="s">
        <v>23</v>
      </c>
      <c r="K20" s="18">
        <v>3</v>
      </c>
      <c r="L20" s="8">
        <v>22000000</v>
      </c>
      <c r="M20" s="22">
        <f t="shared" si="0"/>
        <v>66000000</v>
      </c>
      <c r="N20" s="15">
        <f t="shared" si="1"/>
        <v>16500000</v>
      </c>
      <c r="O20" s="15">
        <f t="shared" si="2"/>
        <v>82500000</v>
      </c>
      <c r="P20" s="15">
        <f t="shared" si="3"/>
        <v>4125000</v>
      </c>
    </row>
    <row r="21" spans="1:16" x14ac:dyDescent="0.25">
      <c r="A21" s="17">
        <v>2</v>
      </c>
      <c r="B21" s="18" t="s">
        <v>29</v>
      </c>
      <c r="C21" s="18">
        <v>1</v>
      </c>
      <c r="D21" s="18" t="s">
        <v>30</v>
      </c>
      <c r="E21" s="19" t="s">
        <v>128</v>
      </c>
      <c r="F21" s="11">
        <v>107</v>
      </c>
      <c r="G21" s="20" t="s">
        <v>32</v>
      </c>
      <c r="H21" s="20">
        <v>2015</v>
      </c>
      <c r="I21" s="23" t="s">
        <v>138</v>
      </c>
      <c r="J21" s="18" t="s">
        <v>21</v>
      </c>
      <c r="K21" s="18">
        <v>1</v>
      </c>
      <c r="L21" s="8">
        <v>22000000</v>
      </c>
      <c r="M21" s="16">
        <f t="shared" si="0"/>
        <v>22000000</v>
      </c>
      <c r="N21" s="15">
        <f t="shared" si="1"/>
        <v>5500000</v>
      </c>
      <c r="O21" s="15">
        <f t="shared" si="2"/>
        <v>27500000</v>
      </c>
      <c r="P21" s="15">
        <f t="shared" si="3"/>
        <v>1375000</v>
      </c>
    </row>
    <row r="22" spans="1:16" x14ac:dyDescent="0.25">
      <c r="A22" s="17">
        <v>2</v>
      </c>
      <c r="B22" s="18" t="s">
        <v>29</v>
      </c>
      <c r="C22" s="18">
        <v>1</v>
      </c>
      <c r="D22" s="18" t="s">
        <v>30</v>
      </c>
      <c r="E22" s="19" t="s">
        <v>129</v>
      </c>
      <c r="F22" s="11">
        <v>108</v>
      </c>
      <c r="G22" s="20" t="s">
        <v>33</v>
      </c>
      <c r="H22" s="20">
        <v>2016</v>
      </c>
      <c r="I22" s="21" t="s">
        <v>139</v>
      </c>
      <c r="J22" s="18" t="s">
        <v>34</v>
      </c>
      <c r="K22" s="18">
        <v>2</v>
      </c>
      <c r="L22" s="8">
        <v>22000000</v>
      </c>
      <c r="M22" s="22">
        <f t="shared" si="0"/>
        <v>44000000</v>
      </c>
      <c r="N22" s="15">
        <f t="shared" si="1"/>
        <v>11000000</v>
      </c>
      <c r="O22" s="15">
        <f t="shared" si="2"/>
        <v>55000000</v>
      </c>
      <c r="P22" s="15">
        <f t="shared" si="3"/>
        <v>2750000</v>
      </c>
    </row>
    <row r="23" spans="1:16" x14ac:dyDescent="0.25">
      <c r="A23" s="17">
        <v>2</v>
      </c>
      <c r="B23" s="18" t="s">
        <v>29</v>
      </c>
      <c r="C23" s="18">
        <v>2</v>
      </c>
      <c r="D23" s="18" t="s">
        <v>35</v>
      </c>
      <c r="E23" s="19" t="s">
        <v>130</v>
      </c>
      <c r="F23" s="11">
        <v>109</v>
      </c>
      <c r="G23" s="20" t="s">
        <v>36</v>
      </c>
      <c r="H23" s="20">
        <v>2015</v>
      </c>
      <c r="I23" s="23" t="s">
        <v>140</v>
      </c>
      <c r="J23" s="18" t="s">
        <v>23</v>
      </c>
      <c r="K23" s="18">
        <v>3</v>
      </c>
      <c r="L23" s="8">
        <v>22000000</v>
      </c>
      <c r="M23" s="16">
        <f t="shared" si="0"/>
        <v>66000000</v>
      </c>
      <c r="N23" s="15">
        <f t="shared" si="1"/>
        <v>16500000</v>
      </c>
      <c r="O23" s="15">
        <f t="shared" si="2"/>
        <v>82500000</v>
      </c>
      <c r="P23" s="15">
        <f t="shared" si="3"/>
        <v>4125000</v>
      </c>
    </row>
    <row r="24" spans="1:16" x14ac:dyDescent="0.25">
      <c r="A24" s="17">
        <v>2</v>
      </c>
      <c r="B24" s="18" t="s">
        <v>29</v>
      </c>
      <c r="C24" s="18">
        <v>2</v>
      </c>
      <c r="D24" s="18" t="s">
        <v>35</v>
      </c>
      <c r="E24" s="19" t="s">
        <v>131</v>
      </c>
      <c r="F24" s="11">
        <v>110</v>
      </c>
      <c r="G24" s="20" t="s">
        <v>37</v>
      </c>
      <c r="H24" s="20">
        <v>2016</v>
      </c>
      <c r="I24" s="21" t="s">
        <v>141</v>
      </c>
      <c r="J24" s="18" t="s">
        <v>21</v>
      </c>
      <c r="K24" s="18">
        <v>1</v>
      </c>
      <c r="L24" s="8">
        <v>22000000</v>
      </c>
      <c r="M24" s="22">
        <f t="shared" si="0"/>
        <v>22000000</v>
      </c>
      <c r="N24" s="15">
        <f t="shared" si="1"/>
        <v>5500000</v>
      </c>
      <c r="O24" s="15">
        <f t="shared" si="2"/>
        <v>27500000</v>
      </c>
      <c r="P24" s="15">
        <f t="shared" si="3"/>
        <v>1375000</v>
      </c>
    </row>
    <row r="25" spans="1:16" x14ac:dyDescent="0.25">
      <c r="A25" s="17">
        <v>3</v>
      </c>
      <c r="B25" s="18" t="s">
        <v>38</v>
      </c>
      <c r="C25" s="18">
        <v>1</v>
      </c>
      <c r="D25" s="18" t="s">
        <v>39</v>
      </c>
      <c r="E25" s="19" t="s">
        <v>132</v>
      </c>
      <c r="F25" s="11">
        <v>111</v>
      </c>
      <c r="G25" s="20" t="s">
        <v>40</v>
      </c>
      <c r="H25" s="20">
        <v>2015</v>
      </c>
      <c r="I25" s="23" t="s">
        <v>142</v>
      </c>
      <c r="J25" s="18" t="s">
        <v>21</v>
      </c>
      <c r="K25" s="18">
        <v>2</v>
      </c>
      <c r="L25" s="8">
        <v>22000000</v>
      </c>
      <c r="M25" s="16">
        <f t="shared" si="0"/>
        <v>44000000</v>
      </c>
      <c r="N25" s="15">
        <f t="shared" si="1"/>
        <v>11000000</v>
      </c>
      <c r="O25" s="15">
        <f t="shared" si="2"/>
        <v>55000000</v>
      </c>
      <c r="P25" s="15">
        <f t="shared" si="3"/>
        <v>2750000</v>
      </c>
    </row>
    <row r="26" spans="1:16" x14ac:dyDescent="0.25">
      <c r="A26" s="17">
        <v>3</v>
      </c>
      <c r="B26" s="18" t="s">
        <v>38</v>
      </c>
      <c r="C26" s="18">
        <v>1</v>
      </c>
      <c r="D26" s="18" t="s">
        <v>39</v>
      </c>
      <c r="E26" s="19" t="s">
        <v>133</v>
      </c>
      <c r="F26" s="11">
        <v>112</v>
      </c>
      <c r="G26" s="20" t="s">
        <v>41</v>
      </c>
      <c r="H26" s="20">
        <v>2016</v>
      </c>
      <c r="I26" s="21" t="s">
        <v>143</v>
      </c>
      <c r="J26" s="18" t="s">
        <v>21</v>
      </c>
      <c r="K26" s="18">
        <v>3</v>
      </c>
      <c r="L26" s="8">
        <v>22000000</v>
      </c>
      <c r="M26" s="22">
        <f t="shared" si="0"/>
        <v>66000000</v>
      </c>
      <c r="N26" s="15">
        <f t="shared" si="1"/>
        <v>16500000</v>
      </c>
      <c r="O26" s="15">
        <f t="shared" si="2"/>
        <v>82500000</v>
      </c>
      <c r="P26" s="15">
        <f t="shared" si="3"/>
        <v>4125000</v>
      </c>
    </row>
    <row r="27" spans="1:16" x14ac:dyDescent="0.25">
      <c r="A27" s="17">
        <v>3</v>
      </c>
      <c r="B27" s="18" t="s">
        <v>38</v>
      </c>
      <c r="C27" s="18">
        <v>2</v>
      </c>
      <c r="D27" s="18" t="s">
        <v>42</v>
      </c>
      <c r="E27" s="19" t="s">
        <v>122</v>
      </c>
      <c r="F27" s="11">
        <v>113</v>
      </c>
      <c r="G27" s="20" t="s">
        <v>43</v>
      </c>
      <c r="H27" s="20">
        <v>2015</v>
      </c>
      <c r="I27" s="23" t="s">
        <v>144</v>
      </c>
      <c r="J27" s="18" t="s">
        <v>21</v>
      </c>
      <c r="K27" s="18">
        <v>4</v>
      </c>
      <c r="L27" s="8">
        <v>22000000</v>
      </c>
      <c r="M27" s="16">
        <f>K27*L27</f>
        <v>88000000</v>
      </c>
      <c r="N27" s="15">
        <f t="shared" si="1"/>
        <v>22000000</v>
      </c>
      <c r="O27" s="15">
        <f t="shared" si="2"/>
        <v>110000000</v>
      </c>
      <c r="P27" s="15">
        <f t="shared" si="3"/>
        <v>5500000</v>
      </c>
    </row>
    <row r="28" spans="1:16" x14ac:dyDescent="0.25">
      <c r="A28" s="17">
        <v>3</v>
      </c>
      <c r="B28" s="18" t="s">
        <v>38</v>
      </c>
      <c r="C28" s="18">
        <v>2</v>
      </c>
      <c r="D28" s="18" t="s">
        <v>42</v>
      </c>
      <c r="E28" s="19" t="s">
        <v>122</v>
      </c>
      <c r="F28" s="11">
        <v>114</v>
      </c>
      <c r="G28" s="20" t="s">
        <v>44</v>
      </c>
      <c r="H28" s="20">
        <v>2016</v>
      </c>
      <c r="I28" s="21" t="s">
        <v>145</v>
      </c>
      <c r="J28" s="18" t="s">
        <v>25</v>
      </c>
      <c r="K28" s="18">
        <v>2</v>
      </c>
      <c r="L28" s="8">
        <v>22000000</v>
      </c>
      <c r="M28" s="22">
        <f t="shared" si="0"/>
        <v>44000000</v>
      </c>
      <c r="N28" s="15">
        <f t="shared" si="1"/>
        <v>11000000</v>
      </c>
      <c r="O28" s="15">
        <f t="shared" si="2"/>
        <v>55000000</v>
      </c>
      <c r="P28" s="15">
        <f t="shared" si="3"/>
        <v>2750000</v>
      </c>
    </row>
    <row r="29" spans="1:16" x14ac:dyDescent="0.25">
      <c r="A29" s="17">
        <v>4</v>
      </c>
      <c r="B29" s="18" t="s">
        <v>45</v>
      </c>
      <c r="C29" s="18">
        <v>1</v>
      </c>
      <c r="D29" s="18" t="s">
        <v>46</v>
      </c>
      <c r="E29" s="19" t="s">
        <v>123</v>
      </c>
      <c r="F29" s="11">
        <v>115</v>
      </c>
      <c r="G29" s="20" t="s">
        <v>47</v>
      </c>
      <c r="H29" s="20">
        <v>2015</v>
      </c>
      <c r="I29" s="23" t="s">
        <v>146</v>
      </c>
      <c r="J29" s="18" t="s">
        <v>34</v>
      </c>
      <c r="K29" s="18">
        <v>3</v>
      </c>
      <c r="L29" s="8">
        <v>22000000</v>
      </c>
      <c r="M29" s="16">
        <f t="shared" si="0"/>
        <v>66000000</v>
      </c>
      <c r="N29" s="15">
        <f t="shared" si="1"/>
        <v>16500000</v>
      </c>
      <c r="O29" s="15">
        <f t="shared" si="2"/>
        <v>82500000</v>
      </c>
      <c r="P29" s="15">
        <f t="shared" si="3"/>
        <v>4125000</v>
      </c>
    </row>
    <row r="30" spans="1:16" x14ac:dyDescent="0.25">
      <c r="A30" s="17">
        <v>4</v>
      </c>
      <c r="B30" s="18" t="s">
        <v>45</v>
      </c>
      <c r="C30" s="18">
        <v>1</v>
      </c>
      <c r="D30" s="18" t="s">
        <v>46</v>
      </c>
      <c r="E30" s="19" t="s">
        <v>124</v>
      </c>
      <c r="F30" s="11">
        <v>116</v>
      </c>
      <c r="G30" s="20" t="s">
        <v>48</v>
      </c>
      <c r="H30" s="20">
        <v>2016</v>
      </c>
      <c r="I30" s="21" t="s">
        <v>147</v>
      </c>
      <c r="J30" s="18" t="s">
        <v>25</v>
      </c>
      <c r="K30" s="18">
        <v>3</v>
      </c>
      <c r="L30" s="8">
        <v>22000000</v>
      </c>
      <c r="M30" s="22">
        <f t="shared" si="0"/>
        <v>66000000</v>
      </c>
      <c r="N30" s="15">
        <f t="shared" si="1"/>
        <v>16500000</v>
      </c>
      <c r="O30" s="15">
        <f t="shared" si="2"/>
        <v>82500000</v>
      </c>
      <c r="P30" s="15">
        <f t="shared" si="3"/>
        <v>4125000</v>
      </c>
    </row>
    <row r="31" spans="1:16" x14ac:dyDescent="0.25">
      <c r="A31" s="17">
        <v>4</v>
      </c>
      <c r="B31" s="18" t="s">
        <v>45</v>
      </c>
      <c r="C31" s="18">
        <v>2</v>
      </c>
      <c r="D31" s="18" t="s">
        <v>49</v>
      </c>
      <c r="E31" s="19" t="s">
        <v>125</v>
      </c>
      <c r="F31" s="11">
        <v>117</v>
      </c>
      <c r="G31" s="20" t="s">
        <v>50</v>
      </c>
      <c r="H31" s="20">
        <v>2015</v>
      </c>
      <c r="I31" s="23" t="s">
        <v>148</v>
      </c>
      <c r="J31" s="18" t="s">
        <v>21</v>
      </c>
      <c r="K31" s="18">
        <v>2</v>
      </c>
      <c r="L31" s="8">
        <v>22000000</v>
      </c>
      <c r="M31" s="16">
        <f t="shared" si="0"/>
        <v>44000000</v>
      </c>
      <c r="N31" s="15">
        <f t="shared" si="1"/>
        <v>11000000</v>
      </c>
      <c r="O31" s="15">
        <f t="shared" si="2"/>
        <v>55000000</v>
      </c>
      <c r="P31" s="15">
        <f t="shared" si="3"/>
        <v>2750000</v>
      </c>
    </row>
    <row r="32" spans="1:16" x14ac:dyDescent="0.25">
      <c r="A32" s="17">
        <v>4</v>
      </c>
      <c r="B32" s="18" t="s">
        <v>45</v>
      </c>
      <c r="C32" s="18">
        <v>2</v>
      </c>
      <c r="D32" s="18" t="s">
        <v>49</v>
      </c>
      <c r="E32" s="19" t="s">
        <v>126</v>
      </c>
      <c r="F32" s="11">
        <v>118</v>
      </c>
      <c r="G32" s="20" t="s">
        <v>51</v>
      </c>
      <c r="H32" s="20">
        <v>2016</v>
      </c>
      <c r="I32" s="21" t="s">
        <v>20</v>
      </c>
      <c r="J32" s="18" t="s">
        <v>23</v>
      </c>
      <c r="K32" s="18">
        <v>3</v>
      </c>
      <c r="L32" s="8">
        <v>22000000</v>
      </c>
      <c r="M32" s="22">
        <f t="shared" si="0"/>
        <v>66000000</v>
      </c>
      <c r="N32" s="15">
        <f t="shared" si="1"/>
        <v>16500000</v>
      </c>
      <c r="O32" s="15">
        <f t="shared" si="2"/>
        <v>82500000</v>
      </c>
      <c r="P32" s="15">
        <f t="shared" si="3"/>
        <v>4125000</v>
      </c>
    </row>
    <row r="33" spans="1:16" x14ac:dyDescent="0.25">
      <c r="A33" s="17">
        <v>5</v>
      </c>
      <c r="B33" s="18" t="s">
        <v>52</v>
      </c>
      <c r="C33" s="18">
        <v>1</v>
      </c>
      <c r="D33" s="18" t="s">
        <v>53</v>
      </c>
      <c r="E33" s="19" t="s">
        <v>127</v>
      </c>
      <c r="F33" s="11">
        <v>119</v>
      </c>
      <c r="G33" s="20" t="s">
        <v>54</v>
      </c>
      <c r="H33" s="20">
        <v>2015</v>
      </c>
      <c r="I33" s="23" t="s">
        <v>60</v>
      </c>
      <c r="J33" s="18" t="s">
        <v>34</v>
      </c>
      <c r="K33" s="18">
        <v>1</v>
      </c>
      <c r="L33" s="8">
        <v>22000000</v>
      </c>
      <c r="M33" s="16">
        <f t="shared" si="0"/>
        <v>22000000</v>
      </c>
      <c r="N33" s="15">
        <f t="shared" si="1"/>
        <v>5500000</v>
      </c>
      <c r="O33" s="15">
        <f t="shared" si="2"/>
        <v>27500000</v>
      </c>
      <c r="P33" s="15">
        <f t="shared" si="3"/>
        <v>1375000</v>
      </c>
    </row>
    <row r="34" spans="1:16" x14ac:dyDescent="0.25">
      <c r="A34" s="17">
        <v>5</v>
      </c>
      <c r="B34" s="18" t="s">
        <v>52</v>
      </c>
      <c r="C34" s="18">
        <v>1</v>
      </c>
      <c r="D34" s="18" t="s">
        <v>53</v>
      </c>
      <c r="E34" s="19" t="s">
        <v>128</v>
      </c>
      <c r="F34" s="11">
        <v>120</v>
      </c>
      <c r="G34" s="20" t="s">
        <v>55</v>
      </c>
      <c r="H34" s="20">
        <v>2016</v>
      </c>
      <c r="I34" s="21" t="s">
        <v>83</v>
      </c>
      <c r="J34" s="18" t="s">
        <v>23</v>
      </c>
      <c r="K34" s="18">
        <v>2</v>
      </c>
      <c r="L34" s="8">
        <v>22000000</v>
      </c>
      <c r="M34" s="22">
        <f t="shared" si="0"/>
        <v>44000000</v>
      </c>
      <c r="N34" s="15">
        <f t="shared" si="1"/>
        <v>11000000</v>
      </c>
      <c r="O34" s="15">
        <f t="shared" si="2"/>
        <v>55000000</v>
      </c>
      <c r="P34" s="15">
        <f t="shared" si="3"/>
        <v>2750000</v>
      </c>
    </row>
    <row r="35" spans="1:16" x14ac:dyDescent="0.25">
      <c r="A35" s="17">
        <v>5</v>
      </c>
      <c r="B35" s="18" t="s">
        <v>52</v>
      </c>
      <c r="C35" s="18">
        <v>2</v>
      </c>
      <c r="D35" s="18" t="s">
        <v>56</v>
      </c>
      <c r="E35" s="19" t="s">
        <v>129</v>
      </c>
      <c r="F35" s="11">
        <v>121</v>
      </c>
      <c r="G35" s="20" t="s">
        <v>57</v>
      </c>
      <c r="H35" s="20">
        <v>2015</v>
      </c>
      <c r="I35" s="23" t="s">
        <v>77</v>
      </c>
      <c r="J35" s="18" t="s">
        <v>23</v>
      </c>
      <c r="K35" s="18">
        <v>1</v>
      </c>
      <c r="L35" s="8">
        <v>22000000</v>
      </c>
      <c r="M35" s="16">
        <f t="shared" si="0"/>
        <v>22000000</v>
      </c>
      <c r="N35" s="15">
        <f t="shared" si="1"/>
        <v>5500000</v>
      </c>
      <c r="O35" s="15">
        <f t="shared" si="2"/>
        <v>27500000</v>
      </c>
      <c r="P35" s="15">
        <f t="shared" si="3"/>
        <v>1375000</v>
      </c>
    </row>
    <row r="36" spans="1:16" x14ac:dyDescent="0.25">
      <c r="A36" s="17">
        <v>5</v>
      </c>
      <c r="B36" s="18" t="s">
        <v>52</v>
      </c>
      <c r="C36" s="18">
        <v>2</v>
      </c>
      <c r="D36" s="18" t="s">
        <v>56</v>
      </c>
      <c r="E36" s="19" t="s">
        <v>130</v>
      </c>
      <c r="F36" s="11">
        <v>122</v>
      </c>
      <c r="G36" s="20" t="s">
        <v>58</v>
      </c>
      <c r="H36" s="20">
        <v>2016</v>
      </c>
      <c r="I36" s="21" t="s">
        <v>136</v>
      </c>
      <c r="J36" s="18" t="s">
        <v>21</v>
      </c>
      <c r="K36" s="18">
        <v>1</v>
      </c>
      <c r="L36" s="8">
        <v>22000000</v>
      </c>
      <c r="M36" s="22">
        <f t="shared" si="0"/>
        <v>22000000</v>
      </c>
      <c r="N36" s="15">
        <f t="shared" si="1"/>
        <v>5500000</v>
      </c>
      <c r="O36" s="15">
        <f t="shared" si="2"/>
        <v>27500000</v>
      </c>
      <c r="P36" s="15">
        <f t="shared" si="3"/>
        <v>1375000</v>
      </c>
    </row>
    <row r="37" spans="1:16" x14ac:dyDescent="0.25">
      <c r="A37" s="17">
        <v>1</v>
      </c>
      <c r="B37" s="18" t="s">
        <v>17</v>
      </c>
      <c r="C37" s="18">
        <v>1</v>
      </c>
      <c r="D37" s="18" t="s">
        <v>18</v>
      </c>
      <c r="E37" s="19" t="s">
        <v>131</v>
      </c>
      <c r="F37" s="11">
        <v>123</v>
      </c>
      <c r="G37" s="20" t="s">
        <v>59</v>
      </c>
      <c r="H37" s="20">
        <v>2015</v>
      </c>
      <c r="I37" s="23" t="s">
        <v>137</v>
      </c>
      <c r="J37" s="18" t="s">
        <v>25</v>
      </c>
      <c r="K37" s="18">
        <v>2</v>
      </c>
      <c r="L37" s="8">
        <v>15000000</v>
      </c>
      <c r="M37" s="16">
        <f t="shared" si="0"/>
        <v>30000000</v>
      </c>
      <c r="N37" s="15">
        <f t="shared" si="1"/>
        <v>7500000</v>
      </c>
      <c r="O37" s="15">
        <f t="shared" si="2"/>
        <v>37500000</v>
      </c>
      <c r="P37" s="15">
        <f t="shared" si="3"/>
        <v>1875000</v>
      </c>
    </row>
    <row r="38" spans="1:16" x14ac:dyDescent="0.25">
      <c r="A38" s="17">
        <v>1</v>
      </c>
      <c r="B38" s="18" t="s">
        <v>17</v>
      </c>
      <c r="C38" s="18">
        <v>1</v>
      </c>
      <c r="D38" s="18" t="s">
        <v>18</v>
      </c>
      <c r="E38" s="19" t="s">
        <v>132</v>
      </c>
      <c r="F38" s="11">
        <v>124</v>
      </c>
      <c r="G38" s="20" t="s">
        <v>50</v>
      </c>
      <c r="H38" s="20">
        <v>2016</v>
      </c>
      <c r="I38" s="21" t="s">
        <v>138</v>
      </c>
      <c r="J38" s="18" t="s">
        <v>34</v>
      </c>
      <c r="K38" s="18">
        <v>3</v>
      </c>
      <c r="L38" s="8">
        <v>15000000</v>
      </c>
      <c r="M38" s="22">
        <f t="shared" si="0"/>
        <v>45000000</v>
      </c>
      <c r="N38" s="15">
        <f t="shared" si="1"/>
        <v>11250000</v>
      </c>
      <c r="O38" s="15">
        <f t="shared" si="2"/>
        <v>56250000</v>
      </c>
      <c r="P38" s="15">
        <f t="shared" si="3"/>
        <v>2812500</v>
      </c>
    </row>
    <row r="39" spans="1:16" x14ac:dyDescent="0.25">
      <c r="A39" s="17">
        <v>1</v>
      </c>
      <c r="B39" s="18" t="s">
        <v>17</v>
      </c>
      <c r="C39" s="18">
        <v>2</v>
      </c>
      <c r="D39" s="18" t="s">
        <v>26</v>
      </c>
      <c r="E39" s="19" t="s">
        <v>133</v>
      </c>
      <c r="F39" s="11">
        <v>125</v>
      </c>
      <c r="G39" s="20" t="s">
        <v>61</v>
      </c>
      <c r="H39" s="20">
        <v>2015</v>
      </c>
      <c r="I39" s="23" t="s">
        <v>139</v>
      </c>
      <c r="J39" s="18" t="s">
        <v>23</v>
      </c>
      <c r="K39" s="18">
        <v>1</v>
      </c>
      <c r="L39" s="8">
        <v>15000000</v>
      </c>
      <c r="M39" s="16">
        <f t="shared" si="0"/>
        <v>15000000</v>
      </c>
      <c r="N39" s="15">
        <f t="shared" si="1"/>
        <v>3750000</v>
      </c>
      <c r="O39" s="15">
        <f t="shared" si="2"/>
        <v>18750000</v>
      </c>
      <c r="P39" s="15">
        <f t="shared" si="3"/>
        <v>937500</v>
      </c>
    </row>
    <row r="40" spans="1:16" x14ac:dyDescent="0.25">
      <c r="A40" s="17">
        <v>1</v>
      </c>
      <c r="B40" s="18" t="s">
        <v>17</v>
      </c>
      <c r="C40" s="18">
        <v>2</v>
      </c>
      <c r="D40" s="18" t="s">
        <v>26</v>
      </c>
      <c r="E40" s="19" t="s">
        <v>122</v>
      </c>
      <c r="F40" s="11">
        <v>126</v>
      </c>
      <c r="G40" s="20" t="s">
        <v>62</v>
      </c>
      <c r="H40" s="20">
        <v>2016</v>
      </c>
      <c r="I40" s="21" t="s">
        <v>140</v>
      </c>
      <c r="J40" s="18" t="s">
        <v>21</v>
      </c>
      <c r="K40" s="18">
        <v>2</v>
      </c>
      <c r="L40" s="8">
        <v>15000000</v>
      </c>
      <c r="M40" s="22">
        <f t="shared" si="0"/>
        <v>30000000</v>
      </c>
      <c r="N40" s="15">
        <f t="shared" si="1"/>
        <v>7500000</v>
      </c>
      <c r="O40" s="15">
        <f t="shared" si="2"/>
        <v>37500000</v>
      </c>
      <c r="P40" s="15">
        <f t="shared" si="3"/>
        <v>1875000</v>
      </c>
    </row>
    <row r="41" spans="1:16" x14ac:dyDescent="0.25">
      <c r="A41" s="17">
        <v>1</v>
      </c>
      <c r="B41" s="18" t="s">
        <v>17</v>
      </c>
      <c r="C41" s="18">
        <v>2</v>
      </c>
      <c r="D41" s="18" t="s">
        <v>26</v>
      </c>
      <c r="E41" s="19" t="s">
        <v>122</v>
      </c>
      <c r="F41" s="11">
        <v>127</v>
      </c>
      <c r="G41" s="20" t="s">
        <v>63</v>
      </c>
      <c r="H41" s="20">
        <v>2015</v>
      </c>
      <c r="I41" s="23" t="s">
        <v>141</v>
      </c>
      <c r="J41" s="18" t="s">
        <v>21</v>
      </c>
      <c r="K41" s="18">
        <v>3</v>
      </c>
      <c r="L41" s="8">
        <v>15000000</v>
      </c>
      <c r="M41" s="16">
        <f t="shared" si="0"/>
        <v>45000000</v>
      </c>
      <c r="N41" s="15">
        <f t="shared" si="1"/>
        <v>11250000</v>
      </c>
      <c r="O41" s="15">
        <f t="shared" si="2"/>
        <v>56250000</v>
      </c>
      <c r="P41" s="15">
        <f t="shared" si="3"/>
        <v>2812500</v>
      </c>
    </row>
    <row r="42" spans="1:16" x14ac:dyDescent="0.25">
      <c r="A42" s="17">
        <v>1</v>
      </c>
      <c r="B42" s="18" t="s">
        <v>17</v>
      </c>
      <c r="C42" s="18">
        <v>2</v>
      </c>
      <c r="D42" s="18" t="s">
        <v>26</v>
      </c>
      <c r="E42" s="19" t="s">
        <v>123</v>
      </c>
      <c r="F42" s="11">
        <v>128</v>
      </c>
      <c r="G42" s="20" t="s">
        <v>64</v>
      </c>
      <c r="H42" s="20">
        <v>2016</v>
      </c>
      <c r="I42" s="21" t="s">
        <v>142</v>
      </c>
      <c r="J42" s="18" t="s">
        <v>21</v>
      </c>
      <c r="K42" s="18">
        <v>1</v>
      </c>
      <c r="L42" s="8">
        <v>15000000</v>
      </c>
      <c r="M42" s="22">
        <f t="shared" si="0"/>
        <v>15000000</v>
      </c>
      <c r="N42" s="15">
        <f t="shared" si="1"/>
        <v>3750000</v>
      </c>
      <c r="O42" s="15">
        <f t="shared" si="2"/>
        <v>18750000</v>
      </c>
      <c r="P42" s="15">
        <f t="shared" si="3"/>
        <v>937500</v>
      </c>
    </row>
    <row r="43" spans="1:16" x14ac:dyDescent="0.25">
      <c r="A43" s="17">
        <v>2</v>
      </c>
      <c r="B43" s="18" t="s">
        <v>29</v>
      </c>
      <c r="C43" s="18">
        <v>1</v>
      </c>
      <c r="D43" s="18" t="s">
        <v>30</v>
      </c>
      <c r="E43" s="19" t="s">
        <v>124</v>
      </c>
      <c r="F43" s="11">
        <v>129</v>
      </c>
      <c r="G43" s="20" t="s">
        <v>65</v>
      </c>
      <c r="H43" s="20">
        <v>2015</v>
      </c>
      <c r="I43" s="23" t="s">
        <v>143</v>
      </c>
      <c r="J43" s="18" t="s">
        <v>21</v>
      </c>
      <c r="K43" s="18">
        <v>2</v>
      </c>
      <c r="L43" s="8">
        <v>15000000</v>
      </c>
      <c r="M43" s="16">
        <f t="shared" si="0"/>
        <v>30000000</v>
      </c>
      <c r="N43" s="15">
        <f t="shared" si="1"/>
        <v>7500000</v>
      </c>
      <c r="O43" s="15">
        <f t="shared" si="2"/>
        <v>37500000</v>
      </c>
      <c r="P43" s="15">
        <f t="shared" si="3"/>
        <v>1875000</v>
      </c>
    </row>
    <row r="44" spans="1:16" x14ac:dyDescent="0.25">
      <c r="A44" s="17">
        <v>2</v>
      </c>
      <c r="B44" s="18" t="s">
        <v>29</v>
      </c>
      <c r="C44" s="18">
        <v>2</v>
      </c>
      <c r="D44" s="18" t="s">
        <v>35</v>
      </c>
      <c r="E44" s="19" t="s">
        <v>125</v>
      </c>
      <c r="F44" s="11">
        <v>130</v>
      </c>
      <c r="G44" s="20" t="s">
        <v>66</v>
      </c>
      <c r="H44" s="20">
        <v>2016</v>
      </c>
      <c r="I44" s="21" t="s">
        <v>144</v>
      </c>
      <c r="J44" s="18" t="s">
        <v>21</v>
      </c>
      <c r="K44" s="18">
        <v>3</v>
      </c>
      <c r="L44" s="8">
        <v>15000000</v>
      </c>
      <c r="M44" s="22">
        <f t="shared" si="0"/>
        <v>45000000</v>
      </c>
      <c r="N44" s="15">
        <f t="shared" si="1"/>
        <v>11250000</v>
      </c>
      <c r="O44" s="15">
        <f t="shared" si="2"/>
        <v>56250000</v>
      </c>
      <c r="P44" s="15">
        <f t="shared" si="3"/>
        <v>2812500</v>
      </c>
    </row>
    <row r="45" spans="1:16" x14ac:dyDescent="0.25">
      <c r="A45" s="17">
        <v>2</v>
      </c>
      <c r="B45" s="18" t="s">
        <v>29</v>
      </c>
      <c r="C45" s="18">
        <v>2</v>
      </c>
      <c r="D45" s="18" t="s">
        <v>35</v>
      </c>
      <c r="E45" s="19" t="s">
        <v>126</v>
      </c>
      <c r="F45" s="11">
        <v>131</v>
      </c>
      <c r="G45" s="20" t="s">
        <v>67</v>
      </c>
      <c r="H45" s="20">
        <v>2015</v>
      </c>
      <c r="I45" s="23" t="s">
        <v>145</v>
      </c>
      <c r="J45" s="18" t="s">
        <v>21</v>
      </c>
      <c r="K45" s="18">
        <v>1</v>
      </c>
      <c r="L45" s="8">
        <v>15000000</v>
      </c>
      <c r="M45" s="16">
        <f t="shared" si="0"/>
        <v>15000000</v>
      </c>
      <c r="N45" s="15">
        <f t="shared" si="1"/>
        <v>3750000</v>
      </c>
      <c r="O45" s="15">
        <f t="shared" si="2"/>
        <v>18750000</v>
      </c>
      <c r="P45" s="15">
        <f t="shared" si="3"/>
        <v>937500</v>
      </c>
    </row>
    <row r="46" spans="1:16" x14ac:dyDescent="0.25">
      <c r="A46" s="17">
        <v>3</v>
      </c>
      <c r="B46" s="18" t="s">
        <v>38</v>
      </c>
      <c r="C46" s="18">
        <v>1</v>
      </c>
      <c r="D46" s="18" t="s">
        <v>39</v>
      </c>
      <c r="E46" s="19" t="s">
        <v>127</v>
      </c>
      <c r="F46" s="11">
        <v>132</v>
      </c>
      <c r="G46" s="20" t="s">
        <v>68</v>
      </c>
      <c r="H46" s="20">
        <v>2016</v>
      </c>
      <c r="I46" s="21" t="s">
        <v>146</v>
      </c>
      <c r="J46" s="18" t="s">
        <v>23</v>
      </c>
      <c r="K46" s="18">
        <v>2</v>
      </c>
      <c r="L46" s="8">
        <v>15000000</v>
      </c>
      <c r="M46" s="22">
        <f t="shared" si="0"/>
        <v>30000000</v>
      </c>
      <c r="N46" s="15">
        <f t="shared" si="1"/>
        <v>7500000</v>
      </c>
      <c r="O46" s="15">
        <f t="shared" si="2"/>
        <v>37500000</v>
      </c>
      <c r="P46" s="15">
        <f t="shared" si="3"/>
        <v>1875000</v>
      </c>
    </row>
    <row r="47" spans="1:16" x14ac:dyDescent="0.25">
      <c r="A47" s="17">
        <v>3</v>
      </c>
      <c r="B47" s="18" t="s">
        <v>38</v>
      </c>
      <c r="C47" s="18">
        <v>1</v>
      </c>
      <c r="D47" s="18" t="s">
        <v>39</v>
      </c>
      <c r="E47" s="19" t="s">
        <v>128</v>
      </c>
      <c r="F47" s="11">
        <v>133</v>
      </c>
      <c r="G47" s="20" t="s">
        <v>69</v>
      </c>
      <c r="H47" s="20">
        <v>2015</v>
      </c>
      <c r="I47" s="23" t="s">
        <v>147</v>
      </c>
      <c r="J47" s="18" t="s">
        <v>23</v>
      </c>
      <c r="K47" s="18">
        <v>3</v>
      </c>
      <c r="L47" s="8">
        <v>15000000</v>
      </c>
      <c r="M47" s="16">
        <f t="shared" si="0"/>
        <v>45000000</v>
      </c>
      <c r="N47" s="15">
        <f t="shared" si="1"/>
        <v>11250000</v>
      </c>
      <c r="O47" s="15">
        <f t="shared" si="2"/>
        <v>56250000</v>
      </c>
      <c r="P47" s="15">
        <f t="shared" si="3"/>
        <v>2812500</v>
      </c>
    </row>
    <row r="48" spans="1:16" x14ac:dyDescent="0.25">
      <c r="A48" s="17">
        <v>3</v>
      </c>
      <c r="B48" s="18" t="s">
        <v>38</v>
      </c>
      <c r="C48" s="18">
        <v>2</v>
      </c>
      <c r="D48" s="18" t="s">
        <v>42</v>
      </c>
      <c r="E48" s="19" t="s">
        <v>129</v>
      </c>
      <c r="F48" s="11">
        <v>134</v>
      </c>
      <c r="G48" s="20" t="s">
        <v>70</v>
      </c>
      <c r="H48" s="20">
        <v>2016</v>
      </c>
      <c r="I48" s="21" t="s">
        <v>148</v>
      </c>
      <c r="J48" s="18" t="s">
        <v>25</v>
      </c>
      <c r="K48" s="18">
        <v>1</v>
      </c>
      <c r="L48" s="8">
        <v>15000000</v>
      </c>
      <c r="M48" s="22">
        <f t="shared" si="0"/>
        <v>15000000</v>
      </c>
      <c r="N48" s="15">
        <f t="shared" si="1"/>
        <v>3750000</v>
      </c>
      <c r="O48" s="15">
        <f t="shared" si="2"/>
        <v>18750000</v>
      </c>
      <c r="P48" s="15">
        <f t="shared" si="3"/>
        <v>937500</v>
      </c>
    </row>
    <row r="49" spans="1:16" x14ac:dyDescent="0.25">
      <c r="A49" s="17">
        <v>3</v>
      </c>
      <c r="B49" s="18" t="s">
        <v>38</v>
      </c>
      <c r="C49" s="18">
        <v>2</v>
      </c>
      <c r="D49" s="18" t="s">
        <v>42</v>
      </c>
      <c r="E49" s="19" t="s">
        <v>130</v>
      </c>
      <c r="F49" s="11">
        <v>135</v>
      </c>
      <c r="G49" s="20" t="s">
        <v>71</v>
      </c>
      <c r="H49" s="20">
        <v>2015</v>
      </c>
      <c r="I49" s="23" t="s">
        <v>20</v>
      </c>
      <c r="J49" s="18" t="s">
        <v>21</v>
      </c>
      <c r="K49" s="18">
        <v>2</v>
      </c>
      <c r="L49" s="8">
        <v>15000000</v>
      </c>
      <c r="M49" s="16">
        <f t="shared" si="0"/>
        <v>30000000</v>
      </c>
      <c r="N49" s="15">
        <f t="shared" si="1"/>
        <v>7500000</v>
      </c>
      <c r="O49" s="15">
        <f t="shared" si="2"/>
        <v>37500000</v>
      </c>
      <c r="P49" s="15">
        <f t="shared" si="3"/>
        <v>1875000</v>
      </c>
    </row>
    <row r="50" spans="1:16" x14ac:dyDescent="0.25">
      <c r="A50" s="17">
        <v>4</v>
      </c>
      <c r="B50" s="18" t="s">
        <v>45</v>
      </c>
      <c r="C50" s="18">
        <v>1</v>
      </c>
      <c r="D50" s="18" t="s">
        <v>46</v>
      </c>
      <c r="E50" s="19" t="s">
        <v>131</v>
      </c>
      <c r="F50" s="11">
        <v>136</v>
      </c>
      <c r="G50" s="20" t="s">
        <v>72</v>
      </c>
      <c r="H50" s="20">
        <v>2016</v>
      </c>
      <c r="I50" s="21" t="s">
        <v>60</v>
      </c>
      <c r="J50" s="18" t="s">
        <v>25</v>
      </c>
      <c r="K50" s="18">
        <v>3</v>
      </c>
      <c r="L50" s="8">
        <v>15000000</v>
      </c>
      <c r="M50" s="22">
        <f t="shared" si="0"/>
        <v>45000000</v>
      </c>
      <c r="N50" s="15">
        <f t="shared" si="1"/>
        <v>11250000</v>
      </c>
      <c r="O50" s="15">
        <f t="shared" si="2"/>
        <v>56250000</v>
      </c>
      <c r="P50" s="15">
        <f t="shared" si="3"/>
        <v>2812500</v>
      </c>
    </row>
    <row r="51" spans="1:16" x14ac:dyDescent="0.25">
      <c r="A51" s="17">
        <v>4</v>
      </c>
      <c r="B51" s="18" t="s">
        <v>45</v>
      </c>
      <c r="C51" s="18">
        <v>1</v>
      </c>
      <c r="D51" s="18" t="s">
        <v>46</v>
      </c>
      <c r="E51" s="19" t="s">
        <v>132</v>
      </c>
      <c r="F51" s="11">
        <v>137</v>
      </c>
      <c r="G51" s="20" t="s">
        <v>73</v>
      </c>
      <c r="H51" s="20">
        <v>2015</v>
      </c>
      <c r="I51" s="23" t="s">
        <v>83</v>
      </c>
      <c r="J51" s="18" t="s">
        <v>21</v>
      </c>
      <c r="K51" s="18">
        <v>1</v>
      </c>
      <c r="L51" s="8">
        <v>15000000</v>
      </c>
      <c r="M51" s="16">
        <f t="shared" si="0"/>
        <v>15000000</v>
      </c>
      <c r="N51" s="15">
        <f t="shared" si="1"/>
        <v>3750000</v>
      </c>
      <c r="O51" s="15">
        <f t="shared" si="2"/>
        <v>18750000</v>
      </c>
      <c r="P51" s="15">
        <f t="shared" si="3"/>
        <v>937500</v>
      </c>
    </row>
    <row r="52" spans="1:16" x14ac:dyDescent="0.25">
      <c r="A52" s="17">
        <v>4</v>
      </c>
      <c r="B52" s="18" t="s">
        <v>45</v>
      </c>
      <c r="C52" s="18">
        <v>2</v>
      </c>
      <c r="D52" s="18" t="s">
        <v>49</v>
      </c>
      <c r="E52" s="19" t="s">
        <v>133</v>
      </c>
      <c r="F52" s="11">
        <v>138</v>
      </c>
      <c r="G52" s="20" t="s">
        <v>74</v>
      </c>
      <c r="H52" s="20">
        <v>2016</v>
      </c>
      <c r="I52" s="21" t="s">
        <v>77</v>
      </c>
      <c r="J52" s="18" t="s">
        <v>25</v>
      </c>
      <c r="K52" s="18">
        <v>1</v>
      </c>
      <c r="L52" s="8">
        <v>15000000</v>
      </c>
      <c r="M52" s="22">
        <f t="shared" si="0"/>
        <v>15000000</v>
      </c>
      <c r="N52" s="15">
        <f t="shared" si="1"/>
        <v>3750000</v>
      </c>
      <c r="O52" s="15">
        <f t="shared" si="2"/>
        <v>18750000</v>
      </c>
      <c r="P52" s="15">
        <f t="shared" si="3"/>
        <v>937500</v>
      </c>
    </row>
    <row r="53" spans="1:16" x14ac:dyDescent="0.25">
      <c r="A53" s="17">
        <v>4</v>
      </c>
      <c r="B53" s="18" t="s">
        <v>45</v>
      </c>
      <c r="C53" s="18">
        <v>2</v>
      </c>
      <c r="D53" s="18" t="s">
        <v>49</v>
      </c>
      <c r="E53" s="19" t="s">
        <v>122</v>
      </c>
      <c r="F53" s="11">
        <v>139</v>
      </c>
      <c r="G53" s="20" t="s">
        <v>75</v>
      </c>
      <c r="H53" s="20">
        <v>2015</v>
      </c>
      <c r="I53" s="23" t="s">
        <v>136</v>
      </c>
      <c r="J53" s="18" t="s">
        <v>25</v>
      </c>
      <c r="K53" s="18">
        <v>3</v>
      </c>
      <c r="L53" s="8">
        <v>15000000</v>
      </c>
      <c r="M53" s="16">
        <f t="shared" si="0"/>
        <v>45000000</v>
      </c>
      <c r="N53" s="15">
        <f t="shared" si="1"/>
        <v>11250000</v>
      </c>
      <c r="O53" s="15">
        <f t="shared" si="2"/>
        <v>56250000</v>
      </c>
      <c r="P53" s="15">
        <f t="shared" si="3"/>
        <v>2812500</v>
      </c>
    </row>
    <row r="54" spans="1:16" x14ac:dyDescent="0.25">
      <c r="A54" s="17">
        <v>4</v>
      </c>
      <c r="B54" s="18" t="s">
        <v>45</v>
      </c>
      <c r="C54" s="18">
        <v>2</v>
      </c>
      <c r="D54" s="18" t="s">
        <v>49</v>
      </c>
      <c r="E54" s="19" t="s">
        <v>122</v>
      </c>
      <c r="F54" s="11">
        <v>140</v>
      </c>
      <c r="G54" s="20" t="s">
        <v>76</v>
      </c>
      <c r="H54" s="20">
        <v>2016</v>
      </c>
      <c r="I54" s="21" t="s">
        <v>137</v>
      </c>
      <c r="J54" s="18" t="s">
        <v>23</v>
      </c>
      <c r="K54" s="18">
        <v>1</v>
      </c>
      <c r="L54" s="8">
        <v>15000000</v>
      </c>
      <c r="M54" s="22">
        <f t="shared" si="0"/>
        <v>15000000</v>
      </c>
      <c r="N54" s="15">
        <f t="shared" si="1"/>
        <v>3750000</v>
      </c>
      <c r="O54" s="15">
        <f t="shared" si="2"/>
        <v>18750000</v>
      </c>
      <c r="P54" s="15">
        <f t="shared" si="3"/>
        <v>937500</v>
      </c>
    </row>
    <row r="55" spans="1:16" x14ac:dyDescent="0.25">
      <c r="A55" s="17">
        <v>5</v>
      </c>
      <c r="B55" s="18" t="s">
        <v>52</v>
      </c>
      <c r="C55" s="18">
        <v>1</v>
      </c>
      <c r="D55" s="18" t="s">
        <v>53</v>
      </c>
      <c r="E55" s="19" t="s">
        <v>123</v>
      </c>
      <c r="F55" s="11">
        <v>141</v>
      </c>
      <c r="G55" s="20" t="s">
        <v>78</v>
      </c>
      <c r="H55" s="20">
        <v>2015</v>
      </c>
      <c r="I55" s="23" t="s">
        <v>138</v>
      </c>
      <c r="J55" s="18" t="s">
        <v>34</v>
      </c>
      <c r="K55" s="18">
        <v>2</v>
      </c>
      <c r="L55" s="8">
        <v>22000000</v>
      </c>
      <c r="M55" s="16">
        <f t="shared" si="0"/>
        <v>44000000</v>
      </c>
      <c r="N55" s="15">
        <f t="shared" si="1"/>
        <v>11000000</v>
      </c>
      <c r="O55" s="15">
        <f t="shared" si="2"/>
        <v>55000000</v>
      </c>
      <c r="P55" s="15">
        <f t="shared" si="3"/>
        <v>2750000</v>
      </c>
    </row>
    <row r="56" spans="1:16" x14ac:dyDescent="0.25">
      <c r="A56" s="17">
        <v>5</v>
      </c>
      <c r="B56" s="18" t="s">
        <v>52</v>
      </c>
      <c r="C56" s="18">
        <v>1</v>
      </c>
      <c r="D56" s="18" t="s">
        <v>53</v>
      </c>
      <c r="E56" s="19" t="s">
        <v>124</v>
      </c>
      <c r="F56" s="11">
        <v>142</v>
      </c>
      <c r="G56" s="20" t="s">
        <v>79</v>
      </c>
      <c r="H56" s="20">
        <v>2016</v>
      </c>
      <c r="I56" s="21" t="s">
        <v>139</v>
      </c>
      <c r="J56" s="18" t="s">
        <v>34</v>
      </c>
      <c r="K56" s="18">
        <v>3</v>
      </c>
      <c r="L56" s="8">
        <v>22000000</v>
      </c>
      <c r="M56" s="22">
        <f t="shared" si="0"/>
        <v>66000000</v>
      </c>
      <c r="N56" s="15">
        <f t="shared" si="1"/>
        <v>16500000</v>
      </c>
      <c r="O56" s="15">
        <f t="shared" si="2"/>
        <v>82500000</v>
      </c>
      <c r="P56" s="15">
        <f t="shared" si="3"/>
        <v>4125000</v>
      </c>
    </row>
    <row r="57" spans="1:16" x14ac:dyDescent="0.25">
      <c r="A57" s="17">
        <v>5</v>
      </c>
      <c r="B57" s="18" t="s">
        <v>52</v>
      </c>
      <c r="C57" s="18">
        <v>2</v>
      </c>
      <c r="D57" s="18" t="s">
        <v>56</v>
      </c>
      <c r="E57" s="19" t="s">
        <v>125</v>
      </c>
      <c r="F57" s="11">
        <v>143</v>
      </c>
      <c r="G57" s="20" t="s">
        <v>80</v>
      </c>
      <c r="H57" s="20">
        <v>2015</v>
      </c>
      <c r="I57" s="23" t="s">
        <v>140</v>
      </c>
      <c r="J57" s="18" t="s">
        <v>21</v>
      </c>
      <c r="K57" s="18">
        <v>1</v>
      </c>
      <c r="L57" s="8">
        <v>22000000</v>
      </c>
      <c r="M57" s="16">
        <f t="shared" si="0"/>
        <v>22000000</v>
      </c>
      <c r="N57" s="15">
        <f t="shared" si="1"/>
        <v>5500000</v>
      </c>
      <c r="O57" s="15">
        <f t="shared" si="2"/>
        <v>27500000</v>
      </c>
      <c r="P57" s="15">
        <f t="shared" si="3"/>
        <v>1375000</v>
      </c>
    </row>
    <row r="58" spans="1:16" x14ac:dyDescent="0.25">
      <c r="A58" s="17">
        <v>5</v>
      </c>
      <c r="B58" s="18" t="s">
        <v>52</v>
      </c>
      <c r="C58" s="18">
        <v>2</v>
      </c>
      <c r="D58" s="18" t="s">
        <v>56</v>
      </c>
      <c r="E58" s="19" t="s">
        <v>126</v>
      </c>
      <c r="F58" s="11">
        <v>144</v>
      </c>
      <c r="G58" s="20" t="s">
        <v>81</v>
      </c>
      <c r="H58" s="20">
        <v>2016</v>
      </c>
      <c r="I58" s="21" t="s">
        <v>141</v>
      </c>
      <c r="J58" s="18" t="s">
        <v>21</v>
      </c>
      <c r="K58" s="18">
        <v>2</v>
      </c>
      <c r="L58" s="8">
        <v>22000000</v>
      </c>
      <c r="M58" s="22">
        <f t="shared" si="0"/>
        <v>44000000</v>
      </c>
      <c r="N58" s="15">
        <f t="shared" si="1"/>
        <v>11000000</v>
      </c>
      <c r="O58" s="15">
        <f t="shared" si="2"/>
        <v>55000000</v>
      </c>
      <c r="P58" s="15">
        <f t="shared" si="3"/>
        <v>2750000</v>
      </c>
    </row>
    <row r="59" spans="1:16" x14ac:dyDescent="0.25">
      <c r="A59" s="17">
        <v>1</v>
      </c>
      <c r="B59" s="18" t="s">
        <v>17</v>
      </c>
      <c r="C59" s="18">
        <v>1</v>
      </c>
      <c r="D59" s="18" t="s">
        <v>18</v>
      </c>
      <c r="E59" s="19" t="s">
        <v>127</v>
      </c>
      <c r="F59" s="11">
        <v>145</v>
      </c>
      <c r="G59" s="20" t="s">
        <v>82</v>
      </c>
      <c r="H59" s="20">
        <v>2015</v>
      </c>
      <c r="I59" s="23" t="s">
        <v>142</v>
      </c>
      <c r="J59" s="18" t="s">
        <v>21</v>
      </c>
      <c r="K59" s="18">
        <v>3</v>
      </c>
      <c r="L59" s="8">
        <v>22000000</v>
      </c>
      <c r="M59" s="16">
        <f t="shared" si="0"/>
        <v>66000000</v>
      </c>
      <c r="N59" s="15">
        <f t="shared" si="1"/>
        <v>16500000</v>
      </c>
      <c r="O59" s="15">
        <f t="shared" si="2"/>
        <v>82500000</v>
      </c>
      <c r="P59" s="15">
        <f t="shared" si="3"/>
        <v>4125000</v>
      </c>
    </row>
    <row r="60" spans="1:16" x14ac:dyDescent="0.25">
      <c r="A60" s="17">
        <v>1</v>
      </c>
      <c r="B60" s="18" t="s">
        <v>17</v>
      </c>
      <c r="C60" s="18">
        <v>1</v>
      </c>
      <c r="D60" s="18" t="s">
        <v>18</v>
      </c>
      <c r="E60" s="19" t="s">
        <v>128</v>
      </c>
      <c r="F60" s="11">
        <v>146</v>
      </c>
      <c r="G60" s="20" t="s">
        <v>84</v>
      </c>
      <c r="H60" s="20">
        <v>2016</v>
      </c>
      <c r="I60" s="21" t="s">
        <v>143</v>
      </c>
      <c r="J60" s="18" t="s">
        <v>21</v>
      </c>
      <c r="K60" s="18">
        <v>1</v>
      </c>
      <c r="L60" s="8">
        <v>22000000</v>
      </c>
      <c r="M60" s="22">
        <f t="shared" si="0"/>
        <v>22000000</v>
      </c>
      <c r="N60" s="15">
        <f t="shared" si="1"/>
        <v>5500000</v>
      </c>
      <c r="O60" s="15">
        <f t="shared" si="2"/>
        <v>27500000</v>
      </c>
      <c r="P60" s="15">
        <f t="shared" si="3"/>
        <v>1375000</v>
      </c>
    </row>
    <row r="61" spans="1:16" x14ac:dyDescent="0.25">
      <c r="A61" s="17">
        <v>1</v>
      </c>
      <c r="B61" s="18" t="s">
        <v>17</v>
      </c>
      <c r="C61" s="18">
        <v>2</v>
      </c>
      <c r="D61" s="18" t="s">
        <v>26</v>
      </c>
      <c r="E61" s="19" t="s">
        <v>129</v>
      </c>
      <c r="F61" s="11">
        <v>147</v>
      </c>
      <c r="G61" s="20" t="s">
        <v>85</v>
      </c>
      <c r="H61" s="20">
        <v>2015</v>
      </c>
      <c r="I61" s="23" t="s">
        <v>144</v>
      </c>
      <c r="J61" s="18" t="s">
        <v>21</v>
      </c>
      <c r="K61" s="18">
        <v>2</v>
      </c>
      <c r="L61" s="8">
        <v>22000000</v>
      </c>
      <c r="M61" s="16">
        <f t="shared" si="0"/>
        <v>44000000</v>
      </c>
      <c r="N61" s="15">
        <f t="shared" si="1"/>
        <v>11000000</v>
      </c>
      <c r="O61" s="15">
        <f t="shared" si="2"/>
        <v>55000000</v>
      </c>
      <c r="P61" s="15">
        <f t="shared" si="3"/>
        <v>2750000</v>
      </c>
    </row>
    <row r="62" spans="1:16" x14ac:dyDescent="0.25">
      <c r="A62" s="17">
        <v>1</v>
      </c>
      <c r="B62" s="18" t="s">
        <v>17</v>
      </c>
      <c r="C62" s="18">
        <v>2</v>
      </c>
      <c r="D62" s="18" t="s">
        <v>26</v>
      </c>
      <c r="E62" s="19" t="s">
        <v>130</v>
      </c>
      <c r="F62" s="11">
        <v>148</v>
      </c>
      <c r="G62" s="20" t="s">
        <v>86</v>
      </c>
      <c r="H62" s="20">
        <v>2016</v>
      </c>
      <c r="I62" s="21" t="s">
        <v>145</v>
      </c>
      <c r="J62" s="18" t="s">
        <v>21</v>
      </c>
      <c r="K62" s="18">
        <v>1</v>
      </c>
      <c r="L62" s="8">
        <v>22000000</v>
      </c>
      <c r="M62" s="22">
        <f t="shared" si="0"/>
        <v>22000000</v>
      </c>
      <c r="N62" s="15">
        <f t="shared" si="1"/>
        <v>5500000</v>
      </c>
      <c r="O62" s="15">
        <f t="shared" si="2"/>
        <v>27500000</v>
      </c>
      <c r="P62" s="15">
        <f t="shared" si="3"/>
        <v>1375000</v>
      </c>
    </row>
    <row r="63" spans="1:16" x14ac:dyDescent="0.25">
      <c r="A63" s="17">
        <v>2</v>
      </c>
      <c r="B63" s="18" t="s">
        <v>29</v>
      </c>
      <c r="C63" s="18">
        <v>1</v>
      </c>
      <c r="D63" s="18" t="s">
        <v>30</v>
      </c>
      <c r="E63" s="19" t="s">
        <v>131</v>
      </c>
      <c r="F63" s="11">
        <v>149</v>
      </c>
      <c r="G63" s="20" t="s">
        <v>87</v>
      </c>
      <c r="H63" s="20">
        <v>2015</v>
      </c>
      <c r="I63" s="23" t="s">
        <v>146</v>
      </c>
      <c r="J63" s="18" t="s">
        <v>34</v>
      </c>
      <c r="K63" s="18">
        <v>1</v>
      </c>
      <c r="L63" s="8">
        <v>22000000</v>
      </c>
      <c r="M63" s="16">
        <f t="shared" si="0"/>
        <v>22000000</v>
      </c>
      <c r="N63" s="15">
        <f t="shared" si="1"/>
        <v>5500000</v>
      </c>
      <c r="O63" s="15">
        <f t="shared" si="2"/>
        <v>27500000</v>
      </c>
      <c r="P63" s="15">
        <f t="shared" si="3"/>
        <v>1375000</v>
      </c>
    </row>
    <row r="64" spans="1:16" x14ac:dyDescent="0.25">
      <c r="A64" s="17">
        <v>2</v>
      </c>
      <c r="B64" s="18" t="s">
        <v>29</v>
      </c>
      <c r="C64" s="18">
        <v>1</v>
      </c>
      <c r="D64" s="18" t="s">
        <v>30</v>
      </c>
      <c r="E64" s="19" t="s">
        <v>132</v>
      </c>
      <c r="F64" s="11">
        <v>150</v>
      </c>
      <c r="G64" s="20" t="s">
        <v>88</v>
      </c>
      <c r="H64" s="20">
        <v>2016</v>
      </c>
      <c r="I64" s="21" t="s">
        <v>147</v>
      </c>
      <c r="J64" s="18" t="s">
        <v>21</v>
      </c>
      <c r="K64" s="18">
        <v>2</v>
      </c>
      <c r="L64" s="8">
        <v>22000000</v>
      </c>
      <c r="M64" s="22">
        <f t="shared" si="0"/>
        <v>44000000</v>
      </c>
      <c r="N64" s="15">
        <f t="shared" si="1"/>
        <v>11000000</v>
      </c>
      <c r="O64" s="15">
        <f t="shared" si="2"/>
        <v>55000000</v>
      </c>
      <c r="P64" s="15">
        <f t="shared" si="3"/>
        <v>2750000</v>
      </c>
    </row>
    <row r="65" spans="1:16" x14ac:dyDescent="0.25">
      <c r="A65" s="17">
        <v>2</v>
      </c>
      <c r="B65" s="18" t="s">
        <v>29</v>
      </c>
      <c r="C65" s="18">
        <v>2</v>
      </c>
      <c r="D65" s="18" t="s">
        <v>35</v>
      </c>
      <c r="E65" s="19" t="s">
        <v>133</v>
      </c>
      <c r="F65" s="11">
        <v>151</v>
      </c>
      <c r="G65" s="20" t="s">
        <v>89</v>
      </c>
      <c r="H65" s="20">
        <v>2015</v>
      </c>
      <c r="I65" s="23" t="s">
        <v>148</v>
      </c>
      <c r="J65" s="18" t="s">
        <v>23</v>
      </c>
      <c r="K65" s="18">
        <v>3</v>
      </c>
      <c r="L65" s="8">
        <v>22000000</v>
      </c>
      <c r="M65" s="16">
        <f t="shared" si="0"/>
        <v>66000000</v>
      </c>
      <c r="N65" s="15">
        <f t="shared" si="1"/>
        <v>16500000</v>
      </c>
      <c r="O65" s="15">
        <f t="shared" si="2"/>
        <v>82500000</v>
      </c>
      <c r="P65" s="15">
        <f t="shared" si="3"/>
        <v>4125000</v>
      </c>
    </row>
    <row r="66" spans="1:16" x14ac:dyDescent="0.25">
      <c r="A66" s="17">
        <v>2</v>
      </c>
      <c r="B66" s="18" t="s">
        <v>29</v>
      </c>
      <c r="C66" s="18">
        <v>2</v>
      </c>
      <c r="D66" s="18" t="s">
        <v>35</v>
      </c>
      <c r="E66" s="19" t="s">
        <v>122</v>
      </c>
      <c r="F66" s="11">
        <v>152</v>
      </c>
      <c r="G66" s="20" t="s">
        <v>90</v>
      </c>
      <c r="H66" s="20">
        <v>2016</v>
      </c>
      <c r="I66" s="21" t="s">
        <v>20</v>
      </c>
      <c r="J66" s="18" t="s">
        <v>25</v>
      </c>
      <c r="K66" s="18">
        <v>1</v>
      </c>
      <c r="L66" s="8">
        <v>22000000</v>
      </c>
      <c r="M66" s="22">
        <f t="shared" si="0"/>
        <v>22000000</v>
      </c>
      <c r="N66" s="15">
        <f t="shared" si="1"/>
        <v>5500000</v>
      </c>
      <c r="O66" s="15">
        <f t="shared" si="2"/>
        <v>27500000</v>
      </c>
      <c r="P66" s="15">
        <f t="shared" si="3"/>
        <v>1375000</v>
      </c>
    </row>
    <row r="67" spans="1:16" x14ac:dyDescent="0.25">
      <c r="A67" s="17">
        <v>3</v>
      </c>
      <c r="B67" s="18" t="s">
        <v>38</v>
      </c>
      <c r="C67" s="18">
        <v>1</v>
      </c>
      <c r="D67" s="18" t="s">
        <v>39</v>
      </c>
      <c r="E67" s="19" t="s">
        <v>122</v>
      </c>
      <c r="F67" s="11">
        <v>153</v>
      </c>
      <c r="G67" s="20" t="s">
        <v>91</v>
      </c>
      <c r="H67" s="20">
        <v>2015</v>
      </c>
      <c r="I67" s="23" t="s">
        <v>60</v>
      </c>
      <c r="J67" s="18" t="s">
        <v>34</v>
      </c>
      <c r="K67" s="18">
        <v>2</v>
      </c>
      <c r="L67" s="8">
        <v>22000000</v>
      </c>
      <c r="M67" s="16">
        <f t="shared" si="0"/>
        <v>44000000</v>
      </c>
      <c r="N67" s="15">
        <f t="shared" si="1"/>
        <v>11000000</v>
      </c>
      <c r="O67" s="15">
        <f t="shared" si="2"/>
        <v>55000000</v>
      </c>
      <c r="P67" s="15">
        <f t="shared" si="3"/>
        <v>2750000</v>
      </c>
    </row>
    <row r="68" spans="1:16" x14ac:dyDescent="0.25">
      <c r="A68" s="17">
        <v>3</v>
      </c>
      <c r="B68" s="18" t="s">
        <v>38</v>
      </c>
      <c r="C68" s="18">
        <v>1</v>
      </c>
      <c r="D68" s="18" t="s">
        <v>39</v>
      </c>
      <c r="E68" s="19" t="s">
        <v>123</v>
      </c>
      <c r="F68" s="11">
        <v>154</v>
      </c>
      <c r="G68" s="20" t="s">
        <v>76</v>
      </c>
      <c r="H68" s="20">
        <v>2016</v>
      </c>
      <c r="I68" s="21" t="s">
        <v>83</v>
      </c>
      <c r="J68" s="18" t="s">
        <v>34</v>
      </c>
      <c r="K68" s="18">
        <v>3</v>
      </c>
      <c r="L68" s="8">
        <v>22000000</v>
      </c>
      <c r="M68" s="22">
        <f t="shared" si="0"/>
        <v>66000000</v>
      </c>
      <c r="N68" s="15">
        <f t="shared" si="1"/>
        <v>16500000</v>
      </c>
      <c r="O68" s="15">
        <f t="shared" si="2"/>
        <v>82500000</v>
      </c>
      <c r="P68" s="15">
        <f t="shared" si="3"/>
        <v>4125000</v>
      </c>
    </row>
    <row r="69" spans="1:16" x14ac:dyDescent="0.25">
      <c r="A69" s="17">
        <v>3</v>
      </c>
      <c r="B69" s="18" t="s">
        <v>38</v>
      </c>
      <c r="C69" s="18">
        <v>2</v>
      </c>
      <c r="D69" s="18" t="s">
        <v>42</v>
      </c>
      <c r="E69" s="19" t="s">
        <v>124</v>
      </c>
      <c r="F69" s="11">
        <v>155</v>
      </c>
      <c r="G69" s="20" t="s">
        <v>92</v>
      </c>
      <c r="H69" s="20">
        <v>2015</v>
      </c>
      <c r="I69" s="23" t="s">
        <v>77</v>
      </c>
      <c r="J69" s="18" t="s">
        <v>21</v>
      </c>
      <c r="K69" s="18">
        <v>1</v>
      </c>
      <c r="L69" s="8">
        <v>22000000</v>
      </c>
      <c r="M69" s="16">
        <f t="shared" si="0"/>
        <v>22000000</v>
      </c>
      <c r="N69" s="15">
        <f t="shared" si="1"/>
        <v>5500000</v>
      </c>
      <c r="O69" s="15">
        <f t="shared" si="2"/>
        <v>27500000</v>
      </c>
      <c r="P69" s="15">
        <f t="shared" si="3"/>
        <v>1375000</v>
      </c>
    </row>
    <row r="70" spans="1:16" x14ac:dyDescent="0.25">
      <c r="A70" s="17">
        <v>3</v>
      </c>
      <c r="B70" s="18" t="s">
        <v>38</v>
      </c>
      <c r="C70" s="18">
        <v>2</v>
      </c>
      <c r="D70" s="18" t="s">
        <v>42</v>
      </c>
      <c r="E70" s="19" t="s">
        <v>125</v>
      </c>
      <c r="F70" s="11">
        <v>156</v>
      </c>
      <c r="G70" s="20" t="s">
        <v>93</v>
      </c>
      <c r="H70" s="20">
        <v>2016</v>
      </c>
      <c r="I70" s="21" t="s">
        <v>136</v>
      </c>
      <c r="J70" s="18" t="s">
        <v>21</v>
      </c>
      <c r="K70" s="18">
        <v>2</v>
      </c>
      <c r="L70" s="8">
        <v>22000000</v>
      </c>
      <c r="M70" s="22">
        <f t="shared" si="0"/>
        <v>44000000</v>
      </c>
      <c r="N70" s="15">
        <f t="shared" si="1"/>
        <v>11000000</v>
      </c>
      <c r="O70" s="15">
        <f t="shared" si="2"/>
        <v>55000000</v>
      </c>
      <c r="P70" s="15">
        <f t="shared" si="3"/>
        <v>2750000</v>
      </c>
    </row>
    <row r="71" spans="1:16" x14ac:dyDescent="0.25">
      <c r="A71" s="17">
        <v>4</v>
      </c>
      <c r="B71" s="18" t="s">
        <v>45</v>
      </c>
      <c r="C71" s="18">
        <v>1</v>
      </c>
      <c r="D71" s="18" t="s">
        <v>46</v>
      </c>
      <c r="E71" s="19" t="s">
        <v>126</v>
      </c>
      <c r="F71" s="11">
        <v>157</v>
      </c>
      <c r="G71" s="20" t="s">
        <v>94</v>
      </c>
      <c r="H71" s="20">
        <v>2015</v>
      </c>
      <c r="I71" s="23" t="s">
        <v>137</v>
      </c>
      <c r="J71" s="18" t="s">
        <v>21</v>
      </c>
      <c r="K71" s="18">
        <v>3</v>
      </c>
      <c r="L71" s="8">
        <v>22000000</v>
      </c>
      <c r="M71" s="16">
        <f t="shared" si="0"/>
        <v>66000000</v>
      </c>
      <c r="N71" s="15">
        <f t="shared" si="1"/>
        <v>16500000</v>
      </c>
      <c r="O71" s="15">
        <f t="shared" si="2"/>
        <v>82500000</v>
      </c>
      <c r="P71" s="15">
        <f t="shared" si="3"/>
        <v>4125000</v>
      </c>
    </row>
    <row r="72" spans="1:16" x14ac:dyDescent="0.25">
      <c r="A72" s="17">
        <v>4</v>
      </c>
      <c r="B72" s="18" t="s">
        <v>45</v>
      </c>
      <c r="C72" s="18">
        <v>1</v>
      </c>
      <c r="D72" s="18" t="s">
        <v>46</v>
      </c>
      <c r="E72" s="19" t="s">
        <v>127</v>
      </c>
      <c r="F72" s="11">
        <v>158</v>
      </c>
      <c r="G72" s="20" t="s">
        <v>82</v>
      </c>
      <c r="H72" s="20">
        <v>2016</v>
      </c>
      <c r="I72" s="21" t="s">
        <v>138</v>
      </c>
      <c r="J72" s="18" t="s">
        <v>21</v>
      </c>
      <c r="K72" s="18">
        <v>1</v>
      </c>
      <c r="L72" s="8">
        <v>22000000</v>
      </c>
      <c r="M72" s="22">
        <f t="shared" si="0"/>
        <v>22000000</v>
      </c>
      <c r="N72" s="15">
        <f t="shared" si="1"/>
        <v>5500000</v>
      </c>
      <c r="O72" s="15">
        <f t="shared" si="2"/>
        <v>27500000</v>
      </c>
      <c r="P72" s="15">
        <f t="shared" si="3"/>
        <v>1375000</v>
      </c>
    </row>
    <row r="73" spans="1:16" x14ac:dyDescent="0.25">
      <c r="A73" s="17">
        <v>4</v>
      </c>
      <c r="B73" s="18" t="s">
        <v>45</v>
      </c>
      <c r="C73" s="18">
        <v>2</v>
      </c>
      <c r="D73" s="18" t="s">
        <v>49</v>
      </c>
      <c r="E73" s="19" t="s">
        <v>128</v>
      </c>
      <c r="F73" s="11">
        <v>159</v>
      </c>
      <c r="G73" s="20" t="s">
        <v>95</v>
      </c>
      <c r="H73" s="20">
        <v>2015</v>
      </c>
      <c r="I73" s="23" t="s">
        <v>139</v>
      </c>
      <c r="J73" s="18" t="s">
        <v>25</v>
      </c>
      <c r="K73" s="18">
        <v>2</v>
      </c>
      <c r="L73" s="8">
        <v>22000000</v>
      </c>
      <c r="M73" s="16">
        <f t="shared" si="0"/>
        <v>44000000</v>
      </c>
      <c r="N73" s="15">
        <f t="shared" si="1"/>
        <v>11000000</v>
      </c>
      <c r="O73" s="15">
        <f t="shared" si="2"/>
        <v>55000000</v>
      </c>
      <c r="P73" s="15">
        <f t="shared" si="3"/>
        <v>2750000</v>
      </c>
    </row>
    <row r="74" spans="1:16" x14ac:dyDescent="0.25">
      <c r="A74" s="17">
        <v>4</v>
      </c>
      <c r="B74" s="18" t="s">
        <v>45</v>
      </c>
      <c r="C74" s="18">
        <v>2</v>
      </c>
      <c r="D74" s="18" t="s">
        <v>49</v>
      </c>
      <c r="E74" s="19" t="s">
        <v>129</v>
      </c>
      <c r="F74" s="11">
        <v>160</v>
      </c>
      <c r="G74" s="20" t="s">
        <v>96</v>
      </c>
      <c r="H74" s="20">
        <v>2016</v>
      </c>
      <c r="I74" s="21" t="s">
        <v>140</v>
      </c>
      <c r="J74" s="18" t="s">
        <v>21</v>
      </c>
      <c r="K74" s="18">
        <v>3</v>
      </c>
      <c r="L74" s="8">
        <v>22000000</v>
      </c>
      <c r="M74" s="22">
        <f t="shared" si="0"/>
        <v>66000000</v>
      </c>
      <c r="N74" s="15">
        <f t="shared" si="1"/>
        <v>16500000</v>
      </c>
      <c r="O74" s="15">
        <f t="shared" si="2"/>
        <v>82500000</v>
      </c>
      <c r="P74" s="15">
        <f t="shared" si="3"/>
        <v>4125000</v>
      </c>
    </row>
    <row r="75" spans="1:16" x14ac:dyDescent="0.25">
      <c r="A75" s="17">
        <v>5</v>
      </c>
      <c r="B75" s="18" t="s">
        <v>52</v>
      </c>
      <c r="C75" s="18">
        <v>1</v>
      </c>
      <c r="D75" s="18" t="s">
        <v>53</v>
      </c>
      <c r="E75" s="19" t="s">
        <v>130</v>
      </c>
      <c r="F75" s="11">
        <v>161</v>
      </c>
      <c r="G75" s="20" t="s">
        <v>97</v>
      </c>
      <c r="H75" s="20">
        <v>2015</v>
      </c>
      <c r="I75" s="23" t="s">
        <v>141</v>
      </c>
      <c r="J75" s="18" t="s">
        <v>25</v>
      </c>
      <c r="K75" s="18">
        <v>1</v>
      </c>
      <c r="L75" s="8">
        <v>22000000</v>
      </c>
      <c r="M75" s="16">
        <f t="shared" si="0"/>
        <v>22000000</v>
      </c>
      <c r="N75" s="15">
        <f t="shared" si="1"/>
        <v>5500000</v>
      </c>
      <c r="O75" s="15">
        <f t="shared" si="2"/>
        <v>27500000</v>
      </c>
      <c r="P75" s="15">
        <f t="shared" si="3"/>
        <v>1375000</v>
      </c>
    </row>
    <row r="76" spans="1:16" x14ac:dyDescent="0.25">
      <c r="A76" s="17">
        <v>5</v>
      </c>
      <c r="B76" s="18" t="s">
        <v>52</v>
      </c>
      <c r="C76" s="18">
        <v>1</v>
      </c>
      <c r="D76" s="18" t="s">
        <v>53</v>
      </c>
      <c r="E76" s="19" t="s">
        <v>131</v>
      </c>
      <c r="F76" s="11">
        <v>162</v>
      </c>
      <c r="G76" s="20" t="s">
        <v>98</v>
      </c>
      <c r="H76" s="20">
        <v>2016</v>
      </c>
      <c r="I76" s="21" t="s">
        <v>142</v>
      </c>
      <c r="J76" s="18" t="s">
        <v>25</v>
      </c>
      <c r="K76" s="18">
        <v>2</v>
      </c>
      <c r="L76" s="8">
        <v>22000000</v>
      </c>
      <c r="M76" s="22">
        <f t="shared" si="0"/>
        <v>44000000</v>
      </c>
      <c r="N76" s="15">
        <f t="shared" si="1"/>
        <v>11000000</v>
      </c>
      <c r="O76" s="15">
        <f t="shared" si="2"/>
        <v>55000000</v>
      </c>
      <c r="P76" s="15">
        <f t="shared" si="3"/>
        <v>2750000</v>
      </c>
    </row>
    <row r="77" spans="1:16" x14ac:dyDescent="0.25">
      <c r="A77" s="17">
        <v>5</v>
      </c>
      <c r="B77" s="18" t="s">
        <v>52</v>
      </c>
      <c r="C77" s="18">
        <v>2</v>
      </c>
      <c r="D77" s="18" t="s">
        <v>56</v>
      </c>
      <c r="E77" s="19" t="s">
        <v>132</v>
      </c>
      <c r="F77" s="11">
        <v>163</v>
      </c>
      <c r="G77" s="20" t="s">
        <v>99</v>
      </c>
      <c r="H77" s="20">
        <v>2015</v>
      </c>
      <c r="I77" s="23" t="s">
        <v>143</v>
      </c>
      <c r="J77" s="18" t="s">
        <v>25</v>
      </c>
      <c r="K77" s="18">
        <v>3</v>
      </c>
      <c r="L77" s="8">
        <v>15000000</v>
      </c>
      <c r="M77" s="16">
        <f t="shared" si="0"/>
        <v>45000000</v>
      </c>
      <c r="N77" s="15">
        <f t="shared" si="1"/>
        <v>11250000</v>
      </c>
      <c r="O77" s="15">
        <f t="shared" si="2"/>
        <v>56250000</v>
      </c>
      <c r="P77" s="15">
        <f t="shared" si="3"/>
        <v>2812500</v>
      </c>
    </row>
    <row r="78" spans="1:16" x14ac:dyDescent="0.25">
      <c r="A78" s="17">
        <v>5</v>
      </c>
      <c r="B78" s="18" t="s">
        <v>52</v>
      </c>
      <c r="C78" s="18">
        <v>2</v>
      </c>
      <c r="D78" s="18" t="s">
        <v>56</v>
      </c>
      <c r="E78" s="19" t="s">
        <v>133</v>
      </c>
      <c r="F78" s="11">
        <v>164</v>
      </c>
      <c r="G78" s="20" t="s">
        <v>100</v>
      </c>
      <c r="H78" s="20">
        <v>2016</v>
      </c>
      <c r="I78" s="21" t="s">
        <v>144</v>
      </c>
      <c r="J78" s="18" t="s">
        <v>25</v>
      </c>
      <c r="K78" s="18">
        <v>1</v>
      </c>
      <c r="L78" s="8">
        <v>15000000</v>
      </c>
      <c r="M78" s="22">
        <f t="shared" si="0"/>
        <v>15000000</v>
      </c>
      <c r="N78" s="15">
        <f t="shared" si="1"/>
        <v>3750000</v>
      </c>
      <c r="O78" s="15">
        <f t="shared" si="2"/>
        <v>18750000</v>
      </c>
      <c r="P78" s="15">
        <f t="shared" si="3"/>
        <v>937500</v>
      </c>
    </row>
    <row r="79" spans="1:16" x14ac:dyDescent="0.25">
      <c r="A79" s="17">
        <v>1</v>
      </c>
      <c r="B79" s="18" t="s">
        <v>17</v>
      </c>
      <c r="C79" s="18">
        <v>1</v>
      </c>
      <c r="D79" s="18" t="s">
        <v>18</v>
      </c>
      <c r="E79" s="19" t="s">
        <v>122</v>
      </c>
      <c r="F79" s="11">
        <v>165</v>
      </c>
      <c r="G79" s="20" t="s">
        <v>101</v>
      </c>
      <c r="H79" s="20">
        <v>2015</v>
      </c>
      <c r="I79" s="23" t="s">
        <v>145</v>
      </c>
      <c r="J79" s="18" t="s">
        <v>21</v>
      </c>
      <c r="K79" s="18">
        <v>2</v>
      </c>
      <c r="L79" s="8">
        <v>15000000</v>
      </c>
      <c r="M79" s="16">
        <f t="shared" si="0"/>
        <v>30000000</v>
      </c>
      <c r="N79" s="15">
        <f t="shared" si="1"/>
        <v>7500000</v>
      </c>
      <c r="O79" s="15">
        <f t="shared" si="2"/>
        <v>37500000</v>
      </c>
      <c r="P79" s="15">
        <f t="shared" si="3"/>
        <v>1875000</v>
      </c>
    </row>
    <row r="80" spans="1:16" x14ac:dyDescent="0.25">
      <c r="A80" s="17">
        <v>1</v>
      </c>
      <c r="B80" s="18" t="s">
        <v>17</v>
      </c>
      <c r="C80" s="18">
        <v>1</v>
      </c>
      <c r="D80" s="18" t="s">
        <v>18</v>
      </c>
      <c r="E80" s="19" t="s">
        <v>122</v>
      </c>
      <c r="F80" s="11">
        <v>166</v>
      </c>
      <c r="G80" s="20" t="s">
        <v>102</v>
      </c>
      <c r="H80" s="20">
        <v>2016</v>
      </c>
      <c r="I80" s="21" t="s">
        <v>146</v>
      </c>
      <c r="J80" s="18" t="s">
        <v>21</v>
      </c>
      <c r="K80" s="18">
        <v>3</v>
      </c>
      <c r="L80" s="8">
        <v>15000000</v>
      </c>
      <c r="M80" s="22">
        <f t="shared" ref="M80:M143" si="4">K80*L80</f>
        <v>45000000</v>
      </c>
      <c r="N80" s="15">
        <f t="shared" ref="N80:N143" si="5">M80*$N$13</f>
        <v>11250000</v>
      </c>
      <c r="O80" s="15">
        <f t="shared" ref="O80:O143" si="6">M80+N80</f>
        <v>56250000</v>
      </c>
      <c r="P80" s="15">
        <f t="shared" ref="P80:P143" si="7">O80*$P$13</f>
        <v>2812500</v>
      </c>
    </row>
    <row r="81" spans="1:16" x14ac:dyDescent="0.25">
      <c r="A81" s="17">
        <v>1</v>
      </c>
      <c r="B81" s="18" t="s">
        <v>17</v>
      </c>
      <c r="C81" s="18">
        <v>2</v>
      </c>
      <c r="D81" s="18" t="s">
        <v>26</v>
      </c>
      <c r="E81" s="19" t="s">
        <v>123</v>
      </c>
      <c r="F81" s="11">
        <v>167</v>
      </c>
      <c r="G81" s="20" t="s">
        <v>103</v>
      </c>
      <c r="H81" s="20">
        <v>2015</v>
      </c>
      <c r="I81" s="23" t="s">
        <v>147</v>
      </c>
      <c r="J81" s="18" t="s">
        <v>34</v>
      </c>
      <c r="K81" s="18">
        <v>1</v>
      </c>
      <c r="L81" s="8">
        <v>15000000</v>
      </c>
      <c r="M81" s="16">
        <f t="shared" si="4"/>
        <v>15000000</v>
      </c>
      <c r="N81" s="15">
        <f t="shared" si="5"/>
        <v>3750000</v>
      </c>
      <c r="O81" s="15">
        <f t="shared" si="6"/>
        <v>18750000</v>
      </c>
      <c r="P81" s="15">
        <f t="shared" si="7"/>
        <v>937500</v>
      </c>
    </row>
    <row r="82" spans="1:16" x14ac:dyDescent="0.25">
      <c r="A82" s="17">
        <v>1</v>
      </c>
      <c r="B82" s="18" t="s">
        <v>17</v>
      </c>
      <c r="C82" s="18">
        <v>2</v>
      </c>
      <c r="D82" s="18" t="s">
        <v>26</v>
      </c>
      <c r="E82" s="19" t="s">
        <v>124</v>
      </c>
      <c r="F82" s="11">
        <v>168</v>
      </c>
      <c r="G82" s="20" t="s">
        <v>104</v>
      </c>
      <c r="H82" s="20">
        <v>2016</v>
      </c>
      <c r="I82" s="21" t="s">
        <v>148</v>
      </c>
      <c r="J82" s="18" t="s">
        <v>23</v>
      </c>
      <c r="K82" s="18">
        <v>2</v>
      </c>
      <c r="L82" s="8">
        <v>15000000</v>
      </c>
      <c r="M82" s="22">
        <f t="shared" si="4"/>
        <v>30000000</v>
      </c>
      <c r="N82" s="15">
        <f t="shared" si="5"/>
        <v>7500000</v>
      </c>
      <c r="O82" s="15">
        <f t="shared" si="6"/>
        <v>37500000</v>
      </c>
      <c r="P82" s="15">
        <f t="shared" si="7"/>
        <v>1875000</v>
      </c>
    </row>
    <row r="83" spans="1:16" x14ac:dyDescent="0.25">
      <c r="A83" s="17">
        <v>2</v>
      </c>
      <c r="B83" s="18" t="s">
        <v>29</v>
      </c>
      <c r="C83" s="18">
        <v>1</v>
      </c>
      <c r="D83" s="18" t="s">
        <v>30</v>
      </c>
      <c r="E83" s="19" t="s">
        <v>125</v>
      </c>
      <c r="F83" s="11">
        <v>169</v>
      </c>
      <c r="G83" s="20" t="s">
        <v>105</v>
      </c>
      <c r="H83" s="20">
        <v>2015</v>
      </c>
      <c r="I83" s="23" t="s">
        <v>20</v>
      </c>
      <c r="J83" s="18" t="s">
        <v>21</v>
      </c>
      <c r="K83" s="18">
        <v>3</v>
      </c>
      <c r="L83" s="8">
        <v>15000000</v>
      </c>
      <c r="M83" s="16">
        <f t="shared" si="4"/>
        <v>45000000</v>
      </c>
      <c r="N83" s="15">
        <f t="shared" si="5"/>
        <v>11250000</v>
      </c>
      <c r="O83" s="15">
        <f t="shared" si="6"/>
        <v>56250000</v>
      </c>
      <c r="P83" s="15">
        <f t="shared" si="7"/>
        <v>2812500</v>
      </c>
    </row>
    <row r="84" spans="1:16" x14ac:dyDescent="0.25">
      <c r="A84" s="17">
        <v>2</v>
      </c>
      <c r="B84" s="18" t="s">
        <v>29</v>
      </c>
      <c r="C84" s="18">
        <v>1</v>
      </c>
      <c r="D84" s="18" t="s">
        <v>30</v>
      </c>
      <c r="E84" s="19" t="s">
        <v>126</v>
      </c>
      <c r="F84" s="11">
        <v>170</v>
      </c>
      <c r="G84" s="20" t="s">
        <v>106</v>
      </c>
      <c r="H84" s="20">
        <v>2016</v>
      </c>
      <c r="I84" s="21" t="s">
        <v>60</v>
      </c>
      <c r="J84" s="18" t="s">
        <v>23</v>
      </c>
      <c r="K84" s="18">
        <v>1</v>
      </c>
      <c r="L84" s="8">
        <v>15000000</v>
      </c>
      <c r="M84" s="22">
        <f t="shared" si="4"/>
        <v>15000000</v>
      </c>
      <c r="N84" s="15">
        <f t="shared" si="5"/>
        <v>3750000</v>
      </c>
      <c r="O84" s="15">
        <f t="shared" si="6"/>
        <v>18750000</v>
      </c>
      <c r="P84" s="15">
        <f t="shared" si="7"/>
        <v>937500</v>
      </c>
    </row>
    <row r="85" spans="1:16" x14ac:dyDescent="0.25">
      <c r="A85" s="17">
        <v>2</v>
      </c>
      <c r="B85" s="18" t="s">
        <v>29</v>
      </c>
      <c r="C85" s="18">
        <v>2</v>
      </c>
      <c r="D85" s="18" t="s">
        <v>35</v>
      </c>
      <c r="E85" s="19" t="s">
        <v>127</v>
      </c>
      <c r="F85" s="11">
        <v>171</v>
      </c>
      <c r="G85" s="20" t="s">
        <v>107</v>
      </c>
      <c r="H85" s="20">
        <v>2015</v>
      </c>
      <c r="I85" s="23" t="s">
        <v>83</v>
      </c>
      <c r="J85" s="18" t="s">
        <v>21</v>
      </c>
      <c r="K85" s="18">
        <v>2</v>
      </c>
      <c r="L85" s="8">
        <v>15000000</v>
      </c>
      <c r="M85" s="16">
        <f t="shared" si="4"/>
        <v>30000000</v>
      </c>
      <c r="N85" s="15">
        <f t="shared" si="5"/>
        <v>7500000</v>
      </c>
      <c r="O85" s="15">
        <f t="shared" si="6"/>
        <v>37500000</v>
      </c>
      <c r="P85" s="15">
        <f t="shared" si="7"/>
        <v>1875000</v>
      </c>
    </row>
    <row r="86" spans="1:16" x14ac:dyDescent="0.25">
      <c r="A86" s="17">
        <v>2</v>
      </c>
      <c r="B86" s="18" t="s">
        <v>29</v>
      </c>
      <c r="C86" s="18">
        <v>2</v>
      </c>
      <c r="D86" s="18" t="s">
        <v>35</v>
      </c>
      <c r="E86" s="19" t="s">
        <v>128</v>
      </c>
      <c r="F86" s="11">
        <v>172</v>
      </c>
      <c r="G86" s="20" t="s">
        <v>108</v>
      </c>
      <c r="H86" s="20">
        <v>2016</v>
      </c>
      <c r="I86" s="21" t="s">
        <v>77</v>
      </c>
      <c r="J86" s="18" t="s">
        <v>21</v>
      </c>
      <c r="K86" s="18">
        <v>3</v>
      </c>
      <c r="L86" s="8">
        <v>15000000</v>
      </c>
      <c r="M86" s="22">
        <f t="shared" si="4"/>
        <v>45000000</v>
      </c>
      <c r="N86" s="15">
        <f t="shared" si="5"/>
        <v>11250000</v>
      </c>
      <c r="O86" s="15">
        <f t="shared" si="6"/>
        <v>56250000</v>
      </c>
      <c r="P86" s="15">
        <f t="shared" si="7"/>
        <v>2812500</v>
      </c>
    </row>
    <row r="87" spans="1:16" x14ac:dyDescent="0.25">
      <c r="A87" s="17">
        <v>3</v>
      </c>
      <c r="B87" s="18" t="s">
        <v>38</v>
      </c>
      <c r="C87" s="18">
        <v>1</v>
      </c>
      <c r="D87" s="18" t="s">
        <v>39</v>
      </c>
      <c r="E87" s="19" t="s">
        <v>129</v>
      </c>
      <c r="F87" s="11">
        <v>173</v>
      </c>
      <c r="G87" s="20" t="s">
        <v>109</v>
      </c>
      <c r="H87" s="20">
        <v>2015</v>
      </c>
      <c r="I87" s="23" t="s">
        <v>136</v>
      </c>
      <c r="J87" s="18" t="s">
        <v>23</v>
      </c>
      <c r="K87" s="18">
        <v>1</v>
      </c>
      <c r="L87" s="8">
        <v>15000000</v>
      </c>
      <c r="M87" s="16">
        <f t="shared" si="4"/>
        <v>15000000</v>
      </c>
      <c r="N87" s="15">
        <f t="shared" si="5"/>
        <v>3750000</v>
      </c>
      <c r="O87" s="15">
        <f t="shared" si="6"/>
        <v>18750000</v>
      </c>
      <c r="P87" s="15">
        <f t="shared" si="7"/>
        <v>937500</v>
      </c>
    </row>
    <row r="88" spans="1:16" x14ac:dyDescent="0.25">
      <c r="A88" s="17">
        <v>3</v>
      </c>
      <c r="B88" s="18" t="s">
        <v>38</v>
      </c>
      <c r="C88" s="18">
        <v>1</v>
      </c>
      <c r="D88" s="18" t="s">
        <v>39</v>
      </c>
      <c r="E88" s="19" t="s">
        <v>130</v>
      </c>
      <c r="F88" s="11">
        <v>174</v>
      </c>
      <c r="G88" s="20" t="s">
        <v>110</v>
      </c>
      <c r="H88" s="20">
        <v>2016</v>
      </c>
      <c r="I88" s="21" t="s">
        <v>137</v>
      </c>
      <c r="J88" s="18" t="s">
        <v>23</v>
      </c>
      <c r="K88" s="18">
        <v>2</v>
      </c>
      <c r="L88" s="8">
        <v>15000000</v>
      </c>
      <c r="M88" s="22">
        <f t="shared" si="4"/>
        <v>30000000</v>
      </c>
      <c r="N88" s="15">
        <f t="shared" si="5"/>
        <v>7500000</v>
      </c>
      <c r="O88" s="15">
        <f t="shared" si="6"/>
        <v>37500000</v>
      </c>
      <c r="P88" s="15">
        <f t="shared" si="7"/>
        <v>1875000</v>
      </c>
    </row>
    <row r="89" spans="1:16" x14ac:dyDescent="0.25">
      <c r="A89" s="17">
        <v>3</v>
      </c>
      <c r="B89" s="18" t="s">
        <v>38</v>
      </c>
      <c r="C89" s="18">
        <v>2</v>
      </c>
      <c r="D89" s="18" t="s">
        <v>42</v>
      </c>
      <c r="E89" s="19" t="s">
        <v>131</v>
      </c>
      <c r="F89" s="11">
        <v>175</v>
      </c>
      <c r="G89" s="20" t="s">
        <v>111</v>
      </c>
      <c r="H89" s="20">
        <v>2015</v>
      </c>
      <c r="I89" s="23" t="s">
        <v>138</v>
      </c>
      <c r="J89" s="18" t="s">
        <v>23</v>
      </c>
      <c r="K89" s="18">
        <v>3</v>
      </c>
      <c r="L89" s="8">
        <v>15000000</v>
      </c>
      <c r="M89" s="16">
        <f t="shared" si="4"/>
        <v>45000000</v>
      </c>
      <c r="N89" s="15">
        <f t="shared" si="5"/>
        <v>11250000</v>
      </c>
      <c r="O89" s="15">
        <f t="shared" si="6"/>
        <v>56250000</v>
      </c>
      <c r="P89" s="15">
        <f t="shared" si="7"/>
        <v>2812500</v>
      </c>
    </row>
    <row r="90" spans="1:16" x14ac:dyDescent="0.25">
      <c r="A90" s="17">
        <v>3</v>
      </c>
      <c r="B90" s="18" t="s">
        <v>38</v>
      </c>
      <c r="C90" s="18">
        <v>2</v>
      </c>
      <c r="D90" s="18" t="s">
        <v>42</v>
      </c>
      <c r="E90" s="19" t="s">
        <v>132</v>
      </c>
      <c r="F90" s="11">
        <v>176</v>
      </c>
      <c r="G90" s="20" t="s">
        <v>112</v>
      </c>
      <c r="H90" s="20">
        <v>2016</v>
      </c>
      <c r="I90" s="21" t="s">
        <v>139</v>
      </c>
      <c r="J90" s="18" t="s">
        <v>25</v>
      </c>
      <c r="K90" s="18">
        <v>1</v>
      </c>
      <c r="L90" s="8">
        <v>15000000</v>
      </c>
      <c r="M90" s="22">
        <f t="shared" si="4"/>
        <v>15000000</v>
      </c>
      <c r="N90" s="15">
        <f t="shared" si="5"/>
        <v>3750000</v>
      </c>
      <c r="O90" s="15">
        <f t="shared" si="6"/>
        <v>18750000</v>
      </c>
      <c r="P90" s="15">
        <f t="shared" si="7"/>
        <v>937500</v>
      </c>
    </row>
    <row r="91" spans="1:16" x14ac:dyDescent="0.25">
      <c r="A91" s="17">
        <v>4</v>
      </c>
      <c r="B91" s="18" t="s">
        <v>45</v>
      </c>
      <c r="C91" s="18">
        <v>1</v>
      </c>
      <c r="D91" s="18" t="s">
        <v>46</v>
      </c>
      <c r="E91" s="19" t="s">
        <v>133</v>
      </c>
      <c r="F91" s="11">
        <v>177</v>
      </c>
      <c r="G91" s="20" t="s">
        <v>113</v>
      </c>
      <c r="H91" s="20">
        <v>2015</v>
      </c>
      <c r="I91" s="23" t="s">
        <v>140</v>
      </c>
      <c r="J91" s="18" t="s">
        <v>23</v>
      </c>
      <c r="K91" s="18">
        <v>2</v>
      </c>
      <c r="L91" s="8">
        <v>15000000</v>
      </c>
      <c r="M91" s="16">
        <f t="shared" si="4"/>
        <v>30000000</v>
      </c>
      <c r="N91" s="15">
        <f t="shared" si="5"/>
        <v>7500000</v>
      </c>
      <c r="O91" s="15">
        <f t="shared" si="6"/>
        <v>37500000</v>
      </c>
      <c r="P91" s="15">
        <f t="shared" si="7"/>
        <v>1875000</v>
      </c>
    </row>
    <row r="92" spans="1:16" x14ac:dyDescent="0.25">
      <c r="A92" s="17">
        <v>4</v>
      </c>
      <c r="B92" s="18" t="s">
        <v>45</v>
      </c>
      <c r="C92" s="18">
        <v>1</v>
      </c>
      <c r="D92" s="18" t="s">
        <v>46</v>
      </c>
      <c r="E92" s="19" t="s">
        <v>122</v>
      </c>
      <c r="F92" s="11">
        <v>178</v>
      </c>
      <c r="G92" s="20" t="s">
        <v>114</v>
      </c>
      <c r="H92" s="20">
        <v>2016</v>
      </c>
      <c r="I92" s="21" t="s">
        <v>141</v>
      </c>
      <c r="J92" s="18" t="s">
        <v>23</v>
      </c>
      <c r="K92" s="18">
        <v>3</v>
      </c>
      <c r="L92" s="8">
        <v>15000000</v>
      </c>
      <c r="M92" s="22">
        <f t="shared" si="4"/>
        <v>45000000</v>
      </c>
      <c r="N92" s="15">
        <f t="shared" si="5"/>
        <v>11250000</v>
      </c>
      <c r="O92" s="15">
        <f t="shared" si="6"/>
        <v>56250000</v>
      </c>
      <c r="P92" s="15">
        <f t="shared" si="7"/>
        <v>2812500</v>
      </c>
    </row>
    <row r="93" spans="1:16" x14ac:dyDescent="0.25">
      <c r="A93" s="17">
        <v>4</v>
      </c>
      <c r="B93" s="18" t="s">
        <v>45</v>
      </c>
      <c r="C93" s="18">
        <v>2</v>
      </c>
      <c r="D93" s="18" t="s">
        <v>49</v>
      </c>
      <c r="E93" s="19" t="s">
        <v>123</v>
      </c>
      <c r="F93" s="11">
        <v>179</v>
      </c>
      <c r="G93" s="20" t="s">
        <v>115</v>
      </c>
      <c r="H93" s="20">
        <v>2015</v>
      </c>
      <c r="I93" s="23" t="s">
        <v>142</v>
      </c>
      <c r="J93" s="18" t="s">
        <v>23</v>
      </c>
      <c r="K93" s="18">
        <v>1</v>
      </c>
      <c r="L93" s="8">
        <v>15000000</v>
      </c>
      <c r="M93" s="16">
        <f t="shared" si="4"/>
        <v>15000000</v>
      </c>
      <c r="N93" s="15">
        <f t="shared" si="5"/>
        <v>3750000</v>
      </c>
      <c r="O93" s="15">
        <f t="shared" si="6"/>
        <v>18750000</v>
      </c>
      <c r="P93" s="15">
        <f t="shared" si="7"/>
        <v>937500</v>
      </c>
    </row>
    <row r="94" spans="1:16" x14ac:dyDescent="0.25">
      <c r="A94" s="17">
        <v>5</v>
      </c>
      <c r="B94" s="18" t="s">
        <v>52</v>
      </c>
      <c r="C94" s="18">
        <v>1</v>
      </c>
      <c r="D94" s="18" t="s">
        <v>53</v>
      </c>
      <c r="E94" s="19" t="s">
        <v>124</v>
      </c>
      <c r="F94" s="11">
        <v>180</v>
      </c>
      <c r="G94" s="20" t="s">
        <v>116</v>
      </c>
      <c r="H94" s="20">
        <v>2016</v>
      </c>
      <c r="I94" s="21" t="s">
        <v>143</v>
      </c>
      <c r="J94" s="18" t="s">
        <v>25</v>
      </c>
      <c r="K94" s="18">
        <v>2</v>
      </c>
      <c r="L94" s="8">
        <v>15000000</v>
      </c>
      <c r="M94" s="22">
        <f t="shared" si="4"/>
        <v>30000000</v>
      </c>
      <c r="N94" s="15">
        <f t="shared" si="5"/>
        <v>7500000</v>
      </c>
      <c r="O94" s="15">
        <f t="shared" si="6"/>
        <v>37500000</v>
      </c>
      <c r="P94" s="15">
        <f t="shared" si="7"/>
        <v>1875000</v>
      </c>
    </row>
    <row r="95" spans="1:16" x14ac:dyDescent="0.25">
      <c r="A95" s="17">
        <v>5</v>
      </c>
      <c r="B95" s="18" t="s">
        <v>52</v>
      </c>
      <c r="C95" s="18">
        <v>1</v>
      </c>
      <c r="D95" s="18" t="s">
        <v>53</v>
      </c>
      <c r="E95" s="19" t="s">
        <v>125</v>
      </c>
      <c r="F95" s="11">
        <v>181</v>
      </c>
      <c r="G95" s="20" t="s">
        <v>117</v>
      </c>
      <c r="H95" s="20">
        <v>2015</v>
      </c>
      <c r="I95" s="23" t="s">
        <v>144</v>
      </c>
      <c r="J95" s="18" t="s">
        <v>34</v>
      </c>
      <c r="K95" s="18">
        <v>3</v>
      </c>
      <c r="L95" s="8">
        <v>22000000</v>
      </c>
      <c r="M95" s="16">
        <f t="shared" si="4"/>
        <v>66000000</v>
      </c>
      <c r="N95" s="15">
        <f t="shared" si="5"/>
        <v>16500000</v>
      </c>
      <c r="O95" s="15">
        <f t="shared" si="6"/>
        <v>82500000</v>
      </c>
      <c r="P95" s="15">
        <f t="shared" si="7"/>
        <v>4125000</v>
      </c>
    </row>
    <row r="96" spans="1:16" x14ac:dyDescent="0.25">
      <c r="A96" s="17">
        <v>5</v>
      </c>
      <c r="B96" s="18" t="s">
        <v>52</v>
      </c>
      <c r="C96" s="18">
        <v>2</v>
      </c>
      <c r="D96" s="18" t="s">
        <v>56</v>
      </c>
      <c r="E96" s="19" t="s">
        <v>126</v>
      </c>
      <c r="F96" s="11">
        <v>182</v>
      </c>
      <c r="G96" s="20" t="s">
        <v>118</v>
      </c>
      <c r="H96" s="20">
        <v>2015</v>
      </c>
      <c r="I96" s="21" t="s">
        <v>145</v>
      </c>
      <c r="J96" s="18" t="s">
        <v>25</v>
      </c>
      <c r="K96" s="18">
        <v>1</v>
      </c>
      <c r="L96" s="8">
        <v>22000000</v>
      </c>
      <c r="M96" s="22">
        <f t="shared" si="4"/>
        <v>22000000</v>
      </c>
      <c r="N96" s="15">
        <f t="shared" si="5"/>
        <v>5500000</v>
      </c>
      <c r="O96" s="15">
        <f t="shared" si="6"/>
        <v>27500000</v>
      </c>
      <c r="P96" s="15">
        <f t="shared" si="7"/>
        <v>1375000</v>
      </c>
    </row>
    <row r="97" spans="1:16" x14ac:dyDescent="0.25">
      <c r="A97" s="17">
        <v>5</v>
      </c>
      <c r="B97" s="18" t="s">
        <v>52</v>
      </c>
      <c r="C97" s="18">
        <v>2</v>
      </c>
      <c r="D97" s="18" t="s">
        <v>56</v>
      </c>
      <c r="E97" s="19" t="s">
        <v>127</v>
      </c>
      <c r="F97" s="11">
        <v>183</v>
      </c>
      <c r="G97" s="20" t="s">
        <v>119</v>
      </c>
      <c r="H97" s="20">
        <v>2016</v>
      </c>
      <c r="I97" s="23" t="s">
        <v>146</v>
      </c>
      <c r="J97" s="18" t="s">
        <v>23</v>
      </c>
      <c r="K97" s="18">
        <v>2</v>
      </c>
      <c r="L97" s="8">
        <v>22000000</v>
      </c>
      <c r="M97" s="16">
        <f t="shared" si="4"/>
        <v>44000000</v>
      </c>
      <c r="N97" s="15">
        <f t="shared" si="5"/>
        <v>11000000</v>
      </c>
      <c r="O97" s="15">
        <f t="shared" si="6"/>
        <v>55000000</v>
      </c>
      <c r="P97" s="15">
        <f t="shared" si="7"/>
        <v>2750000</v>
      </c>
    </row>
    <row r="98" spans="1:16" x14ac:dyDescent="0.25">
      <c r="A98" s="17">
        <v>1</v>
      </c>
      <c r="B98" s="18" t="s">
        <v>17</v>
      </c>
      <c r="C98" s="18">
        <v>1</v>
      </c>
      <c r="D98" s="18" t="s">
        <v>18</v>
      </c>
      <c r="E98" s="19" t="s">
        <v>122</v>
      </c>
      <c r="F98" s="11">
        <v>184</v>
      </c>
      <c r="G98" s="20" t="s">
        <v>19</v>
      </c>
      <c r="H98" s="20">
        <v>2015</v>
      </c>
      <c r="I98" s="21" t="s">
        <v>20</v>
      </c>
      <c r="J98" s="18" t="s">
        <v>21</v>
      </c>
      <c r="K98" s="18">
        <v>3</v>
      </c>
      <c r="L98" s="8">
        <v>22000000</v>
      </c>
      <c r="M98" s="22">
        <f t="shared" si="4"/>
        <v>66000000</v>
      </c>
      <c r="N98" s="15">
        <f t="shared" si="5"/>
        <v>16500000</v>
      </c>
      <c r="O98" s="15">
        <f t="shared" si="6"/>
        <v>82500000</v>
      </c>
      <c r="P98" s="15">
        <f t="shared" si="7"/>
        <v>4125000</v>
      </c>
    </row>
    <row r="99" spans="1:16" x14ac:dyDescent="0.25">
      <c r="A99" s="17">
        <v>1</v>
      </c>
      <c r="B99" s="18" t="s">
        <v>17</v>
      </c>
      <c r="C99" s="18">
        <v>1</v>
      </c>
      <c r="D99" s="18" t="s">
        <v>18</v>
      </c>
      <c r="E99" s="19" t="s">
        <v>123</v>
      </c>
      <c r="F99" s="11">
        <v>185</v>
      </c>
      <c r="G99" s="20" t="s">
        <v>22</v>
      </c>
      <c r="H99" s="20">
        <v>2016</v>
      </c>
      <c r="I99" s="23" t="s">
        <v>60</v>
      </c>
      <c r="J99" s="18" t="s">
        <v>23</v>
      </c>
      <c r="K99" s="18">
        <v>1</v>
      </c>
      <c r="L99" s="8">
        <v>22000000</v>
      </c>
      <c r="M99" s="16">
        <f t="shared" si="4"/>
        <v>22000000</v>
      </c>
      <c r="N99" s="15">
        <f t="shared" si="5"/>
        <v>5500000</v>
      </c>
      <c r="O99" s="15">
        <f t="shared" si="6"/>
        <v>27500000</v>
      </c>
      <c r="P99" s="15">
        <f t="shared" si="7"/>
        <v>1375000</v>
      </c>
    </row>
    <row r="100" spans="1:16" x14ac:dyDescent="0.25">
      <c r="A100" s="17">
        <v>1</v>
      </c>
      <c r="B100" s="18" t="s">
        <v>17</v>
      </c>
      <c r="C100" s="18">
        <v>1</v>
      </c>
      <c r="D100" s="18" t="s">
        <v>18</v>
      </c>
      <c r="E100" s="19" t="s">
        <v>124</v>
      </c>
      <c r="F100" s="11">
        <v>186</v>
      </c>
      <c r="G100" s="20" t="s">
        <v>24</v>
      </c>
      <c r="H100" s="20">
        <v>2015</v>
      </c>
      <c r="I100" s="21" t="s">
        <v>83</v>
      </c>
      <c r="J100" s="18" t="s">
        <v>25</v>
      </c>
      <c r="K100" s="18">
        <v>2</v>
      </c>
      <c r="L100" s="8">
        <v>22000000</v>
      </c>
      <c r="M100" s="22">
        <f t="shared" si="4"/>
        <v>44000000</v>
      </c>
      <c r="N100" s="15">
        <f t="shared" si="5"/>
        <v>11000000</v>
      </c>
      <c r="O100" s="15">
        <f t="shared" si="6"/>
        <v>55000000</v>
      </c>
      <c r="P100" s="15">
        <f t="shared" si="7"/>
        <v>2750000</v>
      </c>
    </row>
    <row r="101" spans="1:16" x14ac:dyDescent="0.25">
      <c r="A101" s="17">
        <v>1</v>
      </c>
      <c r="B101" s="18" t="s">
        <v>17</v>
      </c>
      <c r="C101" s="18">
        <v>2</v>
      </c>
      <c r="D101" s="18" t="s">
        <v>26</v>
      </c>
      <c r="E101" s="19" t="s">
        <v>125</v>
      </c>
      <c r="F101" s="11">
        <v>187</v>
      </c>
      <c r="G101" s="20" t="s">
        <v>27</v>
      </c>
      <c r="H101" s="20">
        <v>2016</v>
      </c>
      <c r="I101" s="23" t="s">
        <v>77</v>
      </c>
      <c r="J101" s="18" t="s">
        <v>25</v>
      </c>
      <c r="K101" s="18">
        <v>3</v>
      </c>
      <c r="L101" s="8">
        <v>22000000</v>
      </c>
      <c r="M101" s="16">
        <f t="shared" si="4"/>
        <v>66000000</v>
      </c>
      <c r="N101" s="15">
        <f t="shared" si="5"/>
        <v>16500000</v>
      </c>
      <c r="O101" s="15">
        <f t="shared" si="6"/>
        <v>82500000</v>
      </c>
      <c r="P101" s="15">
        <f t="shared" si="7"/>
        <v>4125000</v>
      </c>
    </row>
    <row r="102" spans="1:16" x14ac:dyDescent="0.25">
      <c r="A102" s="17">
        <v>1</v>
      </c>
      <c r="B102" s="18" t="s">
        <v>17</v>
      </c>
      <c r="C102" s="18">
        <v>2</v>
      </c>
      <c r="D102" s="18" t="s">
        <v>26</v>
      </c>
      <c r="E102" s="19" t="s">
        <v>126</v>
      </c>
      <c r="F102" s="11">
        <v>188</v>
      </c>
      <c r="G102" s="20" t="s">
        <v>28</v>
      </c>
      <c r="H102" s="20">
        <v>2015</v>
      </c>
      <c r="I102" s="21" t="s">
        <v>136</v>
      </c>
      <c r="J102" s="18" t="s">
        <v>25</v>
      </c>
      <c r="K102" s="18">
        <v>1</v>
      </c>
      <c r="L102" s="8">
        <v>22000000</v>
      </c>
      <c r="M102" s="22">
        <f t="shared" si="4"/>
        <v>22000000</v>
      </c>
      <c r="N102" s="15">
        <f t="shared" si="5"/>
        <v>5500000</v>
      </c>
      <c r="O102" s="15">
        <f t="shared" si="6"/>
        <v>27500000</v>
      </c>
      <c r="P102" s="15">
        <f t="shared" si="7"/>
        <v>1375000</v>
      </c>
    </row>
    <row r="103" spans="1:16" x14ac:dyDescent="0.25">
      <c r="A103" s="17">
        <v>2</v>
      </c>
      <c r="B103" s="18" t="s">
        <v>29</v>
      </c>
      <c r="C103" s="18">
        <v>1</v>
      </c>
      <c r="D103" s="18" t="s">
        <v>30</v>
      </c>
      <c r="E103" s="19" t="s">
        <v>127</v>
      </c>
      <c r="F103" s="11">
        <v>189</v>
      </c>
      <c r="G103" s="20" t="s">
        <v>31</v>
      </c>
      <c r="H103" s="20">
        <v>2016</v>
      </c>
      <c r="I103" s="23" t="s">
        <v>137</v>
      </c>
      <c r="J103" s="18" t="s">
        <v>23</v>
      </c>
      <c r="K103" s="18">
        <v>2</v>
      </c>
      <c r="L103" s="8">
        <v>22000000</v>
      </c>
      <c r="M103" s="16">
        <f t="shared" si="4"/>
        <v>44000000</v>
      </c>
      <c r="N103" s="15">
        <f t="shared" si="5"/>
        <v>11000000</v>
      </c>
      <c r="O103" s="15">
        <f t="shared" si="6"/>
        <v>55000000</v>
      </c>
      <c r="P103" s="15">
        <f t="shared" si="7"/>
        <v>2750000</v>
      </c>
    </row>
    <row r="104" spans="1:16" x14ac:dyDescent="0.25">
      <c r="A104" s="17">
        <v>2</v>
      </c>
      <c r="B104" s="18" t="s">
        <v>29</v>
      </c>
      <c r="C104" s="18">
        <v>1</v>
      </c>
      <c r="D104" s="18" t="s">
        <v>30</v>
      </c>
      <c r="E104" s="19" t="s">
        <v>128</v>
      </c>
      <c r="F104" s="11">
        <v>190</v>
      </c>
      <c r="G104" s="20" t="s">
        <v>32</v>
      </c>
      <c r="H104" s="20">
        <v>2015</v>
      </c>
      <c r="I104" s="21" t="s">
        <v>138</v>
      </c>
      <c r="J104" s="18" t="s">
        <v>21</v>
      </c>
      <c r="K104" s="18">
        <v>3</v>
      </c>
      <c r="L104" s="8">
        <v>22000000</v>
      </c>
      <c r="M104" s="22">
        <f t="shared" si="4"/>
        <v>66000000</v>
      </c>
      <c r="N104" s="15">
        <f t="shared" si="5"/>
        <v>16500000</v>
      </c>
      <c r="O104" s="15">
        <f t="shared" si="6"/>
        <v>82500000</v>
      </c>
      <c r="P104" s="15">
        <f t="shared" si="7"/>
        <v>4125000</v>
      </c>
    </row>
    <row r="105" spans="1:16" x14ac:dyDescent="0.25">
      <c r="A105" s="17">
        <v>2</v>
      </c>
      <c r="B105" s="18" t="s">
        <v>29</v>
      </c>
      <c r="C105" s="18">
        <v>1</v>
      </c>
      <c r="D105" s="18" t="s">
        <v>30</v>
      </c>
      <c r="E105" s="19" t="s">
        <v>129</v>
      </c>
      <c r="F105" s="11">
        <v>191</v>
      </c>
      <c r="G105" s="20" t="s">
        <v>33</v>
      </c>
      <c r="H105" s="20">
        <v>2016</v>
      </c>
      <c r="I105" s="23" t="s">
        <v>139</v>
      </c>
      <c r="J105" s="18" t="s">
        <v>34</v>
      </c>
      <c r="K105" s="18">
        <v>1</v>
      </c>
      <c r="L105" s="8">
        <v>22000000</v>
      </c>
      <c r="M105" s="16">
        <f t="shared" si="4"/>
        <v>22000000</v>
      </c>
      <c r="N105" s="15">
        <f t="shared" si="5"/>
        <v>5500000</v>
      </c>
      <c r="O105" s="15">
        <f t="shared" si="6"/>
        <v>27500000</v>
      </c>
      <c r="P105" s="15">
        <f t="shared" si="7"/>
        <v>1375000</v>
      </c>
    </row>
    <row r="106" spans="1:16" x14ac:dyDescent="0.25">
      <c r="A106" s="17">
        <v>2</v>
      </c>
      <c r="B106" s="18" t="s">
        <v>29</v>
      </c>
      <c r="C106" s="18">
        <v>2</v>
      </c>
      <c r="D106" s="18" t="s">
        <v>35</v>
      </c>
      <c r="E106" s="19" t="s">
        <v>130</v>
      </c>
      <c r="F106" s="11">
        <v>192</v>
      </c>
      <c r="G106" s="20" t="s">
        <v>36</v>
      </c>
      <c r="H106" s="20">
        <v>2015</v>
      </c>
      <c r="I106" s="21" t="s">
        <v>140</v>
      </c>
      <c r="J106" s="18" t="s">
        <v>23</v>
      </c>
      <c r="K106" s="18">
        <v>2</v>
      </c>
      <c r="L106" s="8">
        <v>22000000</v>
      </c>
      <c r="M106" s="22">
        <f t="shared" si="4"/>
        <v>44000000</v>
      </c>
      <c r="N106" s="15">
        <f t="shared" si="5"/>
        <v>11000000</v>
      </c>
      <c r="O106" s="15">
        <f t="shared" si="6"/>
        <v>55000000</v>
      </c>
      <c r="P106" s="15">
        <f t="shared" si="7"/>
        <v>2750000</v>
      </c>
    </row>
    <row r="107" spans="1:16" x14ac:dyDescent="0.25">
      <c r="A107" s="17">
        <v>2</v>
      </c>
      <c r="B107" s="18" t="s">
        <v>29</v>
      </c>
      <c r="C107" s="18">
        <v>2</v>
      </c>
      <c r="D107" s="18" t="s">
        <v>35</v>
      </c>
      <c r="E107" s="19" t="s">
        <v>131</v>
      </c>
      <c r="F107" s="11">
        <v>193</v>
      </c>
      <c r="G107" s="20" t="s">
        <v>37</v>
      </c>
      <c r="H107" s="20">
        <v>2016</v>
      </c>
      <c r="I107" s="23" t="s">
        <v>141</v>
      </c>
      <c r="J107" s="18" t="s">
        <v>21</v>
      </c>
      <c r="K107" s="18">
        <v>3</v>
      </c>
      <c r="L107" s="8">
        <v>22000000</v>
      </c>
      <c r="M107" s="16">
        <f t="shared" si="4"/>
        <v>66000000</v>
      </c>
      <c r="N107" s="15">
        <f t="shared" si="5"/>
        <v>16500000</v>
      </c>
      <c r="O107" s="15">
        <f t="shared" si="6"/>
        <v>82500000</v>
      </c>
      <c r="P107" s="15">
        <f t="shared" si="7"/>
        <v>4125000</v>
      </c>
    </row>
    <row r="108" spans="1:16" x14ac:dyDescent="0.25">
      <c r="A108" s="17">
        <v>3</v>
      </c>
      <c r="B108" s="18" t="s">
        <v>38</v>
      </c>
      <c r="C108" s="18">
        <v>1</v>
      </c>
      <c r="D108" s="18" t="s">
        <v>39</v>
      </c>
      <c r="E108" s="19" t="s">
        <v>132</v>
      </c>
      <c r="F108" s="11">
        <v>194</v>
      </c>
      <c r="G108" s="20" t="s">
        <v>40</v>
      </c>
      <c r="H108" s="20">
        <v>2015</v>
      </c>
      <c r="I108" s="21" t="s">
        <v>142</v>
      </c>
      <c r="J108" s="18" t="s">
        <v>21</v>
      </c>
      <c r="K108" s="18">
        <v>1</v>
      </c>
      <c r="L108" s="8">
        <v>22000000</v>
      </c>
      <c r="M108" s="22">
        <f t="shared" si="4"/>
        <v>22000000</v>
      </c>
      <c r="N108" s="15">
        <f t="shared" si="5"/>
        <v>5500000</v>
      </c>
      <c r="O108" s="15">
        <f t="shared" si="6"/>
        <v>27500000</v>
      </c>
      <c r="P108" s="15">
        <f t="shared" si="7"/>
        <v>1375000</v>
      </c>
    </row>
    <row r="109" spans="1:16" x14ac:dyDescent="0.25">
      <c r="A109" s="17">
        <v>3</v>
      </c>
      <c r="B109" s="18" t="s">
        <v>38</v>
      </c>
      <c r="C109" s="18">
        <v>1</v>
      </c>
      <c r="D109" s="18" t="s">
        <v>39</v>
      </c>
      <c r="E109" s="19" t="s">
        <v>133</v>
      </c>
      <c r="F109" s="11">
        <v>195</v>
      </c>
      <c r="G109" s="20" t="s">
        <v>41</v>
      </c>
      <c r="H109" s="20">
        <v>2016</v>
      </c>
      <c r="I109" s="23" t="s">
        <v>143</v>
      </c>
      <c r="J109" s="18" t="s">
        <v>21</v>
      </c>
      <c r="K109" s="18">
        <v>2</v>
      </c>
      <c r="L109" s="8">
        <v>22000000</v>
      </c>
      <c r="M109" s="16">
        <f t="shared" si="4"/>
        <v>44000000</v>
      </c>
      <c r="N109" s="15">
        <f t="shared" si="5"/>
        <v>11000000</v>
      </c>
      <c r="O109" s="15">
        <f t="shared" si="6"/>
        <v>55000000</v>
      </c>
      <c r="P109" s="15">
        <f t="shared" si="7"/>
        <v>2750000</v>
      </c>
    </row>
    <row r="110" spans="1:16" x14ac:dyDescent="0.25">
      <c r="A110" s="17">
        <v>3</v>
      </c>
      <c r="B110" s="18" t="s">
        <v>38</v>
      </c>
      <c r="C110" s="18">
        <v>2</v>
      </c>
      <c r="D110" s="18" t="s">
        <v>42</v>
      </c>
      <c r="E110" s="19" t="s">
        <v>122</v>
      </c>
      <c r="F110" s="11">
        <v>196</v>
      </c>
      <c r="G110" s="20" t="s">
        <v>43</v>
      </c>
      <c r="H110" s="20">
        <v>2015</v>
      </c>
      <c r="I110" s="21" t="s">
        <v>144</v>
      </c>
      <c r="J110" s="18" t="s">
        <v>21</v>
      </c>
      <c r="K110" s="18">
        <v>3</v>
      </c>
      <c r="L110" s="8">
        <v>22000000</v>
      </c>
      <c r="M110" s="22">
        <f t="shared" si="4"/>
        <v>66000000</v>
      </c>
      <c r="N110" s="15">
        <f t="shared" si="5"/>
        <v>16500000</v>
      </c>
      <c r="O110" s="15">
        <f t="shared" si="6"/>
        <v>82500000</v>
      </c>
      <c r="P110" s="15">
        <f t="shared" si="7"/>
        <v>4125000</v>
      </c>
    </row>
    <row r="111" spans="1:16" x14ac:dyDescent="0.25">
      <c r="A111" s="17">
        <v>3</v>
      </c>
      <c r="B111" s="18" t="s">
        <v>38</v>
      </c>
      <c r="C111" s="18">
        <v>2</v>
      </c>
      <c r="D111" s="18" t="s">
        <v>42</v>
      </c>
      <c r="E111" s="19" t="s">
        <v>122</v>
      </c>
      <c r="F111" s="11">
        <v>197</v>
      </c>
      <c r="G111" s="20" t="s">
        <v>44</v>
      </c>
      <c r="H111" s="20">
        <v>2016</v>
      </c>
      <c r="I111" s="23" t="s">
        <v>145</v>
      </c>
      <c r="J111" s="18" t="s">
        <v>25</v>
      </c>
      <c r="K111" s="18">
        <v>1</v>
      </c>
      <c r="L111" s="8">
        <v>22000000</v>
      </c>
      <c r="M111" s="16">
        <f t="shared" si="4"/>
        <v>22000000</v>
      </c>
      <c r="N111" s="15">
        <f t="shared" si="5"/>
        <v>5500000</v>
      </c>
      <c r="O111" s="15">
        <f t="shared" si="6"/>
        <v>27500000</v>
      </c>
      <c r="P111" s="15">
        <f t="shared" si="7"/>
        <v>1375000</v>
      </c>
    </row>
    <row r="112" spans="1:16" x14ac:dyDescent="0.25">
      <c r="A112" s="17">
        <v>4</v>
      </c>
      <c r="B112" s="18" t="s">
        <v>45</v>
      </c>
      <c r="C112" s="18">
        <v>1</v>
      </c>
      <c r="D112" s="18" t="s">
        <v>46</v>
      </c>
      <c r="E112" s="19" t="s">
        <v>123</v>
      </c>
      <c r="F112" s="11">
        <v>198</v>
      </c>
      <c r="G112" s="20" t="s">
        <v>47</v>
      </c>
      <c r="H112" s="20">
        <v>2015</v>
      </c>
      <c r="I112" s="21" t="s">
        <v>146</v>
      </c>
      <c r="J112" s="18" t="s">
        <v>34</v>
      </c>
      <c r="K112" s="18">
        <v>2</v>
      </c>
      <c r="L112" s="8">
        <v>22000000</v>
      </c>
      <c r="M112" s="22">
        <f t="shared" si="4"/>
        <v>44000000</v>
      </c>
      <c r="N112" s="15">
        <f t="shared" si="5"/>
        <v>11000000</v>
      </c>
      <c r="O112" s="15">
        <f t="shared" si="6"/>
        <v>55000000</v>
      </c>
      <c r="P112" s="15">
        <f t="shared" si="7"/>
        <v>2750000</v>
      </c>
    </row>
    <row r="113" spans="1:16" x14ac:dyDescent="0.25">
      <c r="A113" s="17">
        <v>4</v>
      </c>
      <c r="B113" s="18" t="s">
        <v>45</v>
      </c>
      <c r="C113" s="18">
        <v>1</v>
      </c>
      <c r="D113" s="18" t="s">
        <v>46</v>
      </c>
      <c r="E113" s="19" t="s">
        <v>124</v>
      </c>
      <c r="F113" s="11">
        <v>199</v>
      </c>
      <c r="G113" s="20" t="s">
        <v>48</v>
      </c>
      <c r="H113" s="20">
        <v>2016</v>
      </c>
      <c r="I113" s="23" t="s">
        <v>147</v>
      </c>
      <c r="J113" s="18" t="s">
        <v>25</v>
      </c>
      <c r="K113" s="18">
        <v>3</v>
      </c>
      <c r="L113" s="8">
        <v>22000000</v>
      </c>
      <c r="M113" s="16">
        <f t="shared" si="4"/>
        <v>66000000</v>
      </c>
      <c r="N113" s="15">
        <f t="shared" si="5"/>
        <v>16500000</v>
      </c>
      <c r="O113" s="15">
        <f t="shared" si="6"/>
        <v>82500000</v>
      </c>
      <c r="P113" s="15">
        <f t="shared" si="7"/>
        <v>4125000</v>
      </c>
    </row>
    <row r="114" spans="1:16" x14ac:dyDescent="0.25">
      <c r="A114" s="17">
        <v>4</v>
      </c>
      <c r="B114" s="18" t="s">
        <v>45</v>
      </c>
      <c r="C114" s="18">
        <v>2</v>
      </c>
      <c r="D114" s="18" t="s">
        <v>49</v>
      </c>
      <c r="E114" s="19" t="s">
        <v>125</v>
      </c>
      <c r="F114" s="11">
        <v>200</v>
      </c>
      <c r="G114" s="20" t="s">
        <v>50</v>
      </c>
      <c r="H114" s="20">
        <v>2015</v>
      </c>
      <c r="I114" s="21" t="s">
        <v>148</v>
      </c>
      <c r="J114" s="18" t="s">
        <v>21</v>
      </c>
      <c r="K114" s="18">
        <v>1</v>
      </c>
      <c r="L114" s="8">
        <v>22000000</v>
      </c>
      <c r="M114" s="22">
        <f t="shared" si="4"/>
        <v>22000000</v>
      </c>
      <c r="N114" s="15">
        <f t="shared" si="5"/>
        <v>5500000</v>
      </c>
      <c r="O114" s="15">
        <f t="shared" si="6"/>
        <v>27500000</v>
      </c>
      <c r="P114" s="15">
        <f t="shared" si="7"/>
        <v>1375000</v>
      </c>
    </row>
    <row r="115" spans="1:16" x14ac:dyDescent="0.25">
      <c r="A115" s="17">
        <v>4</v>
      </c>
      <c r="B115" s="18" t="s">
        <v>45</v>
      </c>
      <c r="C115" s="18">
        <v>2</v>
      </c>
      <c r="D115" s="18" t="s">
        <v>49</v>
      </c>
      <c r="E115" s="19" t="s">
        <v>126</v>
      </c>
      <c r="F115" s="11">
        <v>201</v>
      </c>
      <c r="G115" s="20" t="s">
        <v>51</v>
      </c>
      <c r="H115" s="20">
        <v>2016</v>
      </c>
      <c r="I115" s="23" t="s">
        <v>20</v>
      </c>
      <c r="J115" s="18" t="s">
        <v>23</v>
      </c>
      <c r="K115" s="18">
        <v>2</v>
      </c>
      <c r="L115" s="8">
        <v>22000000</v>
      </c>
      <c r="M115" s="16">
        <f t="shared" si="4"/>
        <v>44000000</v>
      </c>
      <c r="N115" s="15">
        <f t="shared" si="5"/>
        <v>11000000</v>
      </c>
      <c r="O115" s="15">
        <f t="shared" si="6"/>
        <v>55000000</v>
      </c>
      <c r="P115" s="15">
        <f t="shared" si="7"/>
        <v>2750000</v>
      </c>
    </row>
    <row r="116" spans="1:16" x14ac:dyDescent="0.25">
      <c r="A116" s="17">
        <v>5</v>
      </c>
      <c r="B116" s="18" t="s">
        <v>52</v>
      </c>
      <c r="C116" s="18">
        <v>1</v>
      </c>
      <c r="D116" s="18" t="s">
        <v>53</v>
      </c>
      <c r="E116" s="19" t="s">
        <v>127</v>
      </c>
      <c r="F116" s="11">
        <v>202</v>
      </c>
      <c r="G116" s="20" t="s">
        <v>54</v>
      </c>
      <c r="H116" s="20">
        <v>2015</v>
      </c>
      <c r="I116" s="21" t="s">
        <v>60</v>
      </c>
      <c r="J116" s="18" t="s">
        <v>34</v>
      </c>
      <c r="K116" s="18">
        <v>3</v>
      </c>
      <c r="L116" s="8">
        <v>22000000</v>
      </c>
      <c r="M116" s="22">
        <f t="shared" si="4"/>
        <v>66000000</v>
      </c>
      <c r="N116" s="15">
        <f t="shared" si="5"/>
        <v>16500000</v>
      </c>
      <c r="O116" s="15">
        <f t="shared" si="6"/>
        <v>82500000</v>
      </c>
      <c r="P116" s="15">
        <f t="shared" si="7"/>
        <v>4125000</v>
      </c>
    </row>
    <row r="117" spans="1:16" x14ac:dyDescent="0.25">
      <c r="A117" s="17">
        <v>5</v>
      </c>
      <c r="B117" s="18" t="s">
        <v>52</v>
      </c>
      <c r="C117" s="18">
        <v>1</v>
      </c>
      <c r="D117" s="18" t="s">
        <v>53</v>
      </c>
      <c r="E117" s="19" t="s">
        <v>128</v>
      </c>
      <c r="F117" s="11">
        <v>203</v>
      </c>
      <c r="G117" s="20" t="s">
        <v>55</v>
      </c>
      <c r="H117" s="20">
        <v>2016</v>
      </c>
      <c r="I117" s="23" t="s">
        <v>83</v>
      </c>
      <c r="J117" s="18" t="s">
        <v>23</v>
      </c>
      <c r="K117" s="18">
        <v>1</v>
      </c>
      <c r="L117" s="8">
        <v>15000000</v>
      </c>
      <c r="M117" s="16">
        <f t="shared" si="4"/>
        <v>15000000</v>
      </c>
      <c r="N117" s="15">
        <f t="shared" si="5"/>
        <v>3750000</v>
      </c>
      <c r="O117" s="15">
        <f t="shared" si="6"/>
        <v>18750000</v>
      </c>
      <c r="P117" s="15">
        <f t="shared" si="7"/>
        <v>937500</v>
      </c>
    </row>
    <row r="118" spans="1:16" x14ac:dyDescent="0.25">
      <c r="A118" s="17">
        <v>5</v>
      </c>
      <c r="B118" s="18" t="s">
        <v>52</v>
      </c>
      <c r="C118" s="18">
        <v>2</v>
      </c>
      <c r="D118" s="18" t="s">
        <v>56</v>
      </c>
      <c r="E118" s="19" t="s">
        <v>129</v>
      </c>
      <c r="F118" s="11">
        <v>204</v>
      </c>
      <c r="G118" s="20" t="s">
        <v>57</v>
      </c>
      <c r="H118" s="20">
        <v>2015</v>
      </c>
      <c r="I118" s="21" t="s">
        <v>77</v>
      </c>
      <c r="J118" s="18" t="s">
        <v>23</v>
      </c>
      <c r="K118" s="18">
        <v>2</v>
      </c>
      <c r="L118" s="8">
        <v>15000000</v>
      </c>
      <c r="M118" s="22">
        <f t="shared" si="4"/>
        <v>30000000</v>
      </c>
      <c r="N118" s="15">
        <f t="shared" si="5"/>
        <v>7500000</v>
      </c>
      <c r="O118" s="15">
        <f t="shared" si="6"/>
        <v>37500000</v>
      </c>
      <c r="P118" s="15">
        <f t="shared" si="7"/>
        <v>1875000</v>
      </c>
    </row>
    <row r="119" spans="1:16" x14ac:dyDescent="0.25">
      <c r="A119" s="17">
        <v>5</v>
      </c>
      <c r="B119" s="18" t="s">
        <v>52</v>
      </c>
      <c r="C119" s="18">
        <v>2</v>
      </c>
      <c r="D119" s="18" t="s">
        <v>56</v>
      </c>
      <c r="E119" s="19" t="s">
        <v>130</v>
      </c>
      <c r="F119" s="11">
        <v>205</v>
      </c>
      <c r="G119" s="20" t="s">
        <v>58</v>
      </c>
      <c r="H119" s="20">
        <v>2016</v>
      </c>
      <c r="I119" s="23" t="s">
        <v>136</v>
      </c>
      <c r="J119" s="18" t="s">
        <v>21</v>
      </c>
      <c r="K119" s="18">
        <v>3</v>
      </c>
      <c r="L119" s="8">
        <v>15000000</v>
      </c>
      <c r="M119" s="16">
        <f t="shared" si="4"/>
        <v>45000000</v>
      </c>
      <c r="N119" s="15">
        <f t="shared" si="5"/>
        <v>11250000</v>
      </c>
      <c r="O119" s="15">
        <f t="shared" si="6"/>
        <v>56250000</v>
      </c>
      <c r="P119" s="15">
        <f t="shared" si="7"/>
        <v>2812500</v>
      </c>
    </row>
    <row r="120" spans="1:16" x14ac:dyDescent="0.25">
      <c r="A120" s="17">
        <v>1</v>
      </c>
      <c r="B120" s="18" t="s">
        <v>17</v>
      </c>
      <c r="C120" s="18">
        <v>1</v>
      </c>
      <c r="D120" s="18" t="s">
        <v>18</v>
      </c>
      <c r="E120" s="19" t="s">
        <v>131</v>
      </c>
      <c r="F120" s="11">
        <v>206</v>
      </c>
      <c r="G120" s="20" t="s">
        <v>59</v>
      </c>
      <c r="H120" s="20">
        <v>2015</v>
      </c>
      <c r="I120" s="21" t="s">
        <v>137</v>
      </c>
      <c r="J120" s="18" t="s">
        <v>25</v>
      </c>
      <c r="K120" s="18">
        <v>1</v>
      </c>
      <c r="L120" s="8">
        <v>15000000</v>
      </c>
      <c r="M120" s="22">
        <f t="shared" si="4"/>
        <v>15000000</v>
      </c>
      <c r="N120" s="15">
        <f t="shared" si="5"/>
        <v>3750000</v>
      </c>
      <c r="O120" s="15">
        <f t="shared" si="6"/>
        <v>18750000</v>
      </c>
      <c r="P120" s="15">
        <f t="shared" si="7"/>
        <v>937500</v>
      </c>
    </row>
    <row r="121" spans="1:16" x14ac:dyDescent="0.25">
      <c r="A121" s="17">
        <v>1</v>
      </c>
      <c r="B121" s="18" t="s">
        <v>17</v>
      </c>
      <c r="C121" s="18">
        <v>1</v>
      </c>
      <c r="D121" s="18" t="s">
        <v>18</v>
      </c>
      <c r="E121" s="19" t="s">
        <v>132</v>
      </c>
      <c r="F121" s="11">
        <v>207</v>
      </c>
      <c r="G121" s="20" t="s">
        <v>50</v>
      </c>
      <c r="H121" s="20">
        <v>2016</v>
      </c>
      <c r="I121" s="23" t="s">
        <v>138</v>
      </c>
      <c r="J121" s="18" t="s">
        <v>34</v>
      </c>
      <c r="K121" s="18">
        <v>2</v>
      </c>
      <c r="L121" s="8">
        <v>15000000</v>
      </c>
      <c r="M121" s="16">
        <f t="shared" si="4"/>
        <v>30000000</v>
      </c>
      <c r="N121" s="15">
        <f t="shared" si="5"/>
        <v>7500000</v>
      </c>
      <c r="O121" s="15">
        <f t="shared" si="6"/>
        <v>37500000</v>
      </c>
      <c r="P121" s="15">
        <f t="shared" si="7"/>
        <v>1875000</v>
      </c>
    </row>
    <row r="122" spans="1:16" x14ac:dyDescent="0.25">
      <c r="A122" s="17">
        <v>1</v>
      </c>
      <c r="B122" s="18" t="s">
        <v>17</v>
      </c>
      <c r="C122" s="18">
        <v>2</v>
      </c>
      <c r="D122" s="18" t="s">
        <v>26</v>
      </c>
      <c r="E122" s="19" t="s">
        <v>133</v>
      </c>
      <c r="F122" s="11">
        <v>208</v>
      </c>
      <c r="G122" s="20" t="s">
        <v>61</v>
      </c>
      <c r="H122" s="20">
        <v>2015</v>
      </c>
      <c r="I122" s="21" t="s">
        <v>139</v>
      </c>
      <c r="J122" s="18" t="s">
        <v>23</v>
      </c>
      <c r="K122" s="18">
        <v>3</v>
      </c>
      <c r="L122" s="8">
        <v>15000000</v>
      </c>
      <c r="M122" s="22">
        <f t="shared" si="4"/>
        <v>45000000</v>
      </c>
      <c r="N122" s="15">
        <f t="shared" si="5"/>
        <v>11250000</v>
      </c>
      <c r="O122" s="15">
        <f t="shared" si="6"/>
        <v>56250000</v>
      </c>
      <c r="P122" s="15">
        <f t="shared" si="7"/>
        <v>2812500</v>
      </c>
    </row>
    <row r="123" spans="1:16" x14ac:dyDescent="0.25">
      <c r="A123" s="17">
        <v>1</v>
      </c>
      <c r="B123" s="18" t="s">
        <v>17</v>
      </c>
      <c r="C123" s="18">
        <v>2</v>
      </c>
      <c r="D123" s="18" t="s">
        <v>26</v>
      </c>
      <c r="E123" s="19" t="s">
        <v>122</v>
      </c>
      <c r="F123" s="11">
        <v>209</v>
      </c>
      <c r="G123" s="20" t="s">
        <v>62</v>
      </c>
      <c r="H123" s="20">
        <v>2016</v>
      </c>
      <c r="I123" s="23" t="s">
        <v>140</v>
      </c>
      <c r="J123" s="18" t="s">
        <v>21</v>
      </c>
      <c r="K123" s="18">
        <v>1</v>
      </c>
      <c r="L123" s="8">
        <v>15000000</v>
      </c>
      <c r="M123" s="16">
        <f t="shared" si="4"/>
        <v>15000000</v>
      </c>
      <c r="N123" s="15">
        <f t="shared" si="5"/>
        <v>3750000</v>
      </c>
      <c r="O123" s="15">
        <f t="shared" si="6"/>
        <v>18750000</v>
      </c>
      <c r="P123" s="15">
        <f t="shared" si="7"/>
        <v>937500</v>
      </c>
    </row>
    <row r="124" spans="1:16" x14ac:dyDescent="0.25">
      <c r="A124" s="17">
        <v>1</v>
      </c>
      <c r="B124" s="18" t="s">
        <v>17</v>
      </c>
      <c r="C124" s="18">
        <v>2</v>
      </c>
      <c r="D124" s="18" t="s">
        <v>26</v>
      </c>
      <c r="E124" s="19" t="s">
        <v>122</v>
      </c>
      <c r="F124" s="11">
        <v>210</v>
      </c>
      <c r="G124" s="20" t="s">
        <v>63</v>
      </c>
      <c r="H124" s="20">
        <v>2015</v>
      </c>
      <c r="I124" s="21" t="s">
        <v>141</v>
      </c>
      <c r="J124" s="18" t="s">
        <v>21</v>
      </c>
      <c r="K124" s="18">
        <v>2</v>
      </c>
      <c r="L124" s="8">
        <v>15000000</v>
      </c>
      <c r="M124" s="22">
        <f t="shared" si="4"/>
        <v>30000000</v>
      </c>
      <c r="N124" s="15">
        <f t="shared" si="5"/>
        <v>7500000</v>
      </c>
      <c r="O124" s="15">
        <f t="shared" si="6"/>
        <v>37500000</v>
      </c>
      <c r="P124" s="15">
        <f t="shared" si="7"/>
        <v>1875000</v>
      </c>
    </row>
    <row r="125" spans="1:16" x14ac:dyDescent="0.25">
      <c r="A125" s="17">
        <v>1</v>
      </c>
      <c r="B125" s="18" t="s">
        <v>17</v>
      </c>
      <c r="C125" s="18">
        <v>2</v>
      </c>
      <c r="D125" s="18" t="s">
        <v>26</v>
      </c>
      <c r="E125" s="19" t="s">
        <v>123</v>
      </c>
      <c r="F125" s="11">
        <v>211</v>
      </c>
      <c r="G125" s="20" t="s">
        <v>64</v>
      </c>
      <c r="H125" s="20">
        <v>2016</v>
      </c>
      <c r="I125" s="23" t="s">
        <v>142</v>
      </c>
      <c r="J125" s="18" t="s">
        <v>21</v>
      </c>
      <c r="K125" s="18">
        <v>3</v>
      </c>
      <c r="L125" s="8">
        <v>15000000</v>
      </c>
      <c r="M125" s="16">
        <f t="shared" si="4"/>
        <v>45000000</v>
      </c>
      <c r="N125" s="15">
        <f t="shared" si="5"/>
        <v>11250000</v>
      </c>
      <c r="O125" s="15">
        <f t="shared" si="6"/>
        <v>56250000</v>
      </c>
      <c r="P125" s="15">
        <f t="shared" si="7"/>
        <v>2812500</v>
      </c>
    </row>
    <row r="126" spans="1:16" x14ac:dyDescent="0.25">
      <c r="A126" s="17">
        <v>2</v>
      </c>
      <c r="B126" s="18" t="s">
        <v>29</v>
      </c>
      <c r="C126" s="18">
        <v>1</v>
      </c>
      <c r="D126" s="18" t="s">
        <v>30</v>
      </c>
      <c r="E126" s="19" t="s">
        <v>124</v>
      </c>
      <c r="F126" s="11">
        <v>212</v>
      </c>
      <c r="G126" s="20" t="s">
        <v>65</v>
      </c>
      <c r="H126" s="20">
        <v>2015</v>
      </c>
      <c r="I126" s="21" t="s">
        <v>143</v>
      </c>
      <c r="J126" s="18" t="s">
        <v>21</v>
      </c>
      <c r="K126" s="18">
        <v>1</v>
      </c>
      <c r="L126" s="8">
        <v>15000000</v>
      </c>
      <c r="M126" s="22">
        <f t="shared" si="4"/>
        <v>15000000</v>
      </c>
      <c r="N126" s="15">
        <f t="shared" si="5"/>
        <v>3750000</v>
      </c>
      <c r="O126" s="15">
        <f t="shared" si="6"/>
        <v>18750000</v>
      </c>
      <c r="P126" s="15">
        <f t="shared" si="7"/>
        <v>937500</v>
      </c>
    </row>
    <row r="127" spans="1:16" x14ac:dyDescent="0.25">
      <c r="A127" s="17">
        <v>2</v>
      </c>
      <c r="B127" s="18" t="s">
        <v>29</v>
      </c>
      <c r="C127" s="18">
        <v>2</v>
      </c>
      <c r="D127" s="18" t="s">
        <v>35</v>
      </c>
      <c r="E127" s="19" t="s">
        <v>125</v>
      </c>
      <c r="F127" s="11">
        <v>213</v>
      </c>
      <c r="G127" s="20" t="s">
        <v>66</v>
      </c>
      <c r="H127" s="20">
        <v>2016</v>
      </c>
      <c r="I127" s="23" t="s">
        <v>144</v>
      </c>
      <c r="J127" s="18" t="s">
        <v>21</v>
      </c>
      <c r="K127" s="18">
        <v>2</v>
      </c>
      <c r="L127" s="8">
        <v>15000000</v>
      </c>
      <c r="M127" s="16">
        <f t="shared" si="4"/>
        <v>30000000</v>
      </c>
      <c r="N127" s="15">
        <f t="shared" si="5"/>
        <v>7500000</v>
      </c>
      <c r="O127" s="15">
        <f t="shared" si="6"/>
        <v>37500000</v>
      </c>
      <c r="P127" s="15">
        <f t="shared" si="7"/>
        <v>1875000</v>
      </c>
    </row>
    <row r="128" spans="1:16" x14ac:dyDescent="0.25">
      <c r="A128" s="17">
        <v>2</v>
      </c>
      <c r="B128" s="18" t="s">
        <v>29</v>
      </c>
      <c r="C128" s="18">
        <v>2</v>
      </c>
      <c r="D128" s="18" t="s">
        <v>35</v>
      </c>
      <c r="E128" s="19" t="s">
        <v>126</v>
      </c>
      <c r="F128" s="11">
        <v>214</v>
      </c>
      <c r="G128" s="20" t="s">
        <v>67</v>
      </c>
      <c r="H128" s="20">
        <v>2015</v>
      </c>
      <c r="I128" s="21" t="s">
        <v>145</v>
      </c>
      <c r="J128" s="18" t="s">
        <v>21</v>
      </c>
      <c r="K128" s="18">
        <v>3</v>
      </c>
      <c r="L128" s="8">
        <v>15000000</v>
      </c>
      <c r="M128" s="22">
        <f t="shared" si="4"/>
        <v>45000000</v>
      </c>
      <c r="N128" s="15">
        <f t="shared" si="5"/>
        <v>11250000</v>
      </c>
      <c r="O128" s="15">
        <f t="shared" si="6"/>
        <v>56250000</v>
      </c>
      <c r="P128" s="15">
        <f t="shared" si="7"/>
        <v>2812500</v>
      </c>
    </row>
    <row r="129" spans="1:16" x14ac:dyDescent="0.25">
      <c r="A129" s="17">
        <v>3</v>
      </c>
      <c r="B129" s="18" t="s">
        <v>38</v>
      </c>
      <c r="C129" s="18">
        <v>1</v>
      </c>
      <c r="D129" s="18" t="s">
        <v>39</v>
      </c>
      <c r="E129" s="19" t="s">
        <v>127</v>
      </c>
      <c r="F129" s="11">
        <v>215</v>
      </c>
      <c r="G129" s="20" t="s">
        <v>68</v>
      </c>
      <c r="H129" s="20">
        <v>2016</v>
      </c>
      <c r="I129" s="23" t="s">
        <v>146</v>
      </c>
      <c r="J129" s="18" t="s">
        <v>23</v>
      </c>
      <c r="K129" s="18">
        <v>1</v>
      </c>
      <c r="L129" s="8">
        <v>15000000</v>
      </c>
      <c r="M129" s="16">
        <f t="shared" si="4"/>
        <v>15000000</v>
      </c>
      <c r="N129" s="15">
        <f t="shared" si="5"/>
        <v>3750000</v>
      </c>
      <c r="O129" s="15">
        <f t="shared" si="6"/>
        <v>18750000</v>
      </c>
      <c r="P129" s="15">
        <f t="shared" si="7"/>
        <v>937500</v>
      </c>
    </row>
    <row r="130" spans="1:16" x14ac:dyDescent="0.25">
      <c r="A130" s="17">
        <v>3</v>
      </c>
      <c r="B130" s="18" t="s">
        <v>38</v>
      </c>
      <c r="C130" s="18">
        <v>1</v>
      </c>
      <c r="D130" s="18" t="s">
        <v>39</v>
      </c>
      <c r="E130" s="19" t="s">
        <v>128</v>
      </c>
      <c r="F130" s="11">
        <v>216</v>
      </c>
      <c r="G130" s="20" t="s">
        <v>69</v>
      </c>
      <c r="H130" s="20">
        <v>2015</v>
      </c>
      <c r="I130" s="21" t="s">
        <v>147</v>
      </c>
      <c r="J130" s="18" t="s">
        <v>23</v>
      </c>
      <c r="K130" s="18">
        <v>2</v>
      </c>
      <c r="L130" s="8">
        <v>15000000</v>
      </c>
      <c r="M130" s="22">
        <f t="shared" si="4"/>
        <v>30000000</v>
      </c>
      <c r="N130" s="15">
        <f t="shared" si="5"/>
        <v>7500000</v>
      </c>
      <c r="O130" s="15">
        <f t="shared" si="6"/>
        <v>37500000</v>
      </c>
      <c r="P130" s="15">
        <f t="shared" si="7"/>
        <v>1875000</v>
      </c>
    </row>
    <row r="131" spans="1:16" x14ac:dyDescent="0.25">
      <c r="A131" s="17">
        <v>3</v>
      </c>
      <c r="B131" s="18" t="s">
        <v>38</v>
      </c>
      <c r="C131" s="18">
        <v>2</v>
      </c>
      <c r="D131" s="18" t="s">
        <v>42</v>
      </c>
      <c r="E131" s="19" t="s">
        <v>129</v>
      </c>
      <c r="F131" s="11">
        <v>217</v>
      </c>
      <c r="G131" s="20" t="s">
        <v>70</v>
      </c>
      <c r="H131" s="20">
        <v>2016</v>
      </c>
      <c r="I131" s="23" t="s">
        <v>148</v>
      </c>
      <c r="J131" s="18" t="s">
        <v>25</v>
      </c>
      <c r="K131" s="18">
        <v>3</v>
      </c>
      <c r="L131" s="8">
        <v>15000000</v>
      </c>
      <c r="M131" s="16">
        <f t="shared" si="4"/>
        <v>45000000</v>
      </c>
      <c r="N131" s="15">
        <f t="shared" si="5"/>
        <v>11250000</v>
      </c>
      <c r="O131" s="15">
        <f t="shared" si="6"/>
        <v>56250000</v>
      </c>
      <c r="P131" s="15">
        <f t="shared" si="7"/>
        <v>2812500</v>
      </c>
    </row>
    <row r="132" spans="1:16" x14ac:dyDescent="0.25">
      <c r="A132" s="17">
        <v>3</v>
      </c>
      <c r="B132" s="18" t="s">
        <v>38</v>
      </c>
      <c r="C132" s="18">
        <v>2</v>
      </c>
      <c r="D132" s="18" t="s">
        <v>42</v>
      </c>
      <c r="E132" s="19" t="s">
        <v>130</v>
      </c>
      <c r="F132" s="11">
        <v>218</v>
      </c>
      <c r="G132" s="20" t="s">
        <v>71</v>
      </c>
      <c r="H132" s="20">
        <v>2015</v>
      </c>
      <c r="I132" s="21" t="s">
        <v>20</v>
      </c>
      <c r="J132" s="18" t="s">
        <v>21</v>
      </c>
      <c r="K132" s="18">
        <v>1</v>
      </c>
      <c r="L132" s="8">
        <v>15000000</v>
      </c>
      <c r="M132" s="22">
        <f t="shared" si="4"/>
        <v>15000000</v>
      </c>
      <c r="N132" s="15">
        <f t="shared" si="5"/>
        <v>3750000</v>
      </c>
      <c r="O132" s="15">
        <f t="shared" si="6"/>
        <v>18750000</v>
      </c>
      <c r="P132" s="15">
        <f t="shared" si="7"/>
        <v>937500</v>
      </c>
    </row>
    <row r="133" spans="1:16" x14ac:dyDescent="0.25">
      <c r="A133" s="17">
        <v>4</v>
      </c>
      <c r="B133" s="18" t="s">
        <v>45</v>
      </c>
      <c r="C133" s="18">
        <v>1</v>
      </c>
      <c r="D133" s="18" t="s">
        <v>46</v>
      </c>
      <c r="E133" s="19" t="s">
        <v>131</v>
      </c>
      <c r="F133" s="11">
        <v>219</v>
      </c>
      <c r="G133" s="20" t="s">
        <v>72</v>
      </c>
      <c r="H133" s="20">
        <v>2016</v>
      </c>
      <c r="I133" s="23" t="s">
        <v>60</v>
      </c>
      <c r="J133" s="18" t="s">
        <v>25</v>
      </c>
      <c r="K133" s="18">
        <v>2</v>
      </c>
      <c r="L133" s="8">
        <v>15000000</v>
      </c>
      <c r="M133" s="16">
        <f t="shared" si="4"/>
        <v>30000000</v>
      </c>
      <c r="N133" s="15">
        <f t="shared" si="5"/>
        <v>7500000</v>
      </c>
      <c r="O133" s="15">
        <f t="shared" si="6"/>
        <v>37500000</v>
      </c>
      <c r="P133" s="15">
        <f t="shared" si="7"/>
        <v>1875000</v>
      </c>
    </row>
    <row r="134" spans="1:16" x14ac:dyDescent="0.25">
      <c r="A134" s="17">
        <v>4</v>
      </c>
      <c r="B134" s="18" t="s">
        <v>45</v>
      </c>
      <c r="C134" s="18">
        <v>1</v>
      </c>
      <c r="D134" s="18" t="s">
        <v>46</v>
      </c>
      <c r="E134" s="19" t="s">
        <v>132</v>
      </c>
      <c r="F134" s="11">
        <v>220</v>
      </c>
      <c r="G134" s="20" t="s">
        <v>73</v>
      </c>
      <c r="H134" s="20">
        <v>2015</v>
      </c>
      <c r="I134" s="21" t="s">
        <v>83</v>
      </c>
      <c r="J134" s="18" t="s">
        <v>21</v>
      </c>
      <c r="K134" s="18">
        <v>3</v>
      </c>
      <c r="L134" s="8">
        <v>15000000</v>
      </c>
      <c r="M134" s="22">
        <f t="shared" si="4"/>
        <v>45000000</v>
      </c>
      <c r="N134" s="15">
        <f t="shared" si="5"/>
        <v>11250000</v>
      </c>
      <c r="O134" s="15">
        <f t="shared" si="6"/>
        <v>56250000</v>
      </c>
      <c r="P134" s="15">
        <f t="shared" si="7"/>
        <v>2812500</v>
      </c>
    </row>
    <row r="135" spans="1:16" x14ac:dyDescent="0.25">
      <c r="A135" s="17">
        <v>4</v>
      </c>
      <c r="B135" s="18" t="s">
        <v>45</v>
      </c>
      <c r="C135" s="18">
        <v>2</v>
      </c>
      <c r="D135" s="18" t="s">
        <v>49</v>
      </c>
      <c r="E135" s="19" t="s">
        <v>133</v>
      </c>
      <c r="F135" s="11">
        <v>221</v>
      </c>
      <c r="G135" s="20" t="s">
        <v>74</v>
      </c>
      <c r="H135" s="20">
        <v>2016</v>
      </c>
      <c r="I135" s="23" t="s">
        <v>77</v>
      </c>
      <c r="J135" s="18" t="s">
        <v>25</v>
      </c>
      <c r="K135" s="18">
        <v>1</v>
      </c>
      <c r="L135" s="8">
        <v>22000000</v>
      </c>
      <c r="M135" s="16">
        <f t="shared" si="4"/>
        <v>22000000</v>
      </c>
      <c r="N135" s="15">
        <f t="shared" si="5"/>
        <v>5500000</v>
      </c>
      <c r="O135" s="15">
        <f t="shared" si="6"/>
        <v>27500000</v>
      </c>
      <c r="P135" s="15">
        <f t="shared" si="7"/>
        <v>1375000</v>
      </c>
    </row>
    <row r="136" spans="1:16" x14ac:dyDescent="0.25">
      <c r="A136" s="17">
        <v>4</v>
      </c>
      <c r="B136" s="18" t="s">
        <v>45</v>
      </c>
      <c r="C136" s="18">
        <v>2</v>
      </c>
      <c r="D136" s="18" t="s">
        <v>49</v>
      </c>
      <c r="E136" s="19" t="s">
        <v>122</v>
      </c>
      <c r="F136" s="11">
        <v>222</v>
      </c>
      <c r="G136" s="20" t="s">
        <v>75</v>
      </c>
      <c r="H136" s="20">
        <v>2015</v>
      </c>
      <c r="I136" s="21" t="s">
        <v>136</v>
      </c>
      <c r="J136" s="18" t="s">
        <v>25</v>
      </c>
      <c r="K136" s="18">
        <v>2</v>
      </c>
      <c r="L136" s="8">
        <v>22000000</v>
      </c>
      <c r="M136" s="22">
        <f t="shared" si="4"/>
        <v>44000000</v>
      </c>
      <c r="N136" s="15">
        <f t="shared" si="5"/>
        <v>11000000</v>
      </c>
      <c r="O136" s="15">
        <f t="shared" si="6"/>
        <v>55000000</v>
      </c>
      <c r="P136" s="15">
        <f t="shared" si="7"/>
        <v>2750000</v>
      </c>
    </row>
    <row r="137" spans="1:16" x14ac:dyDescent="0.25">
      <c r="A137" s="17">
        <v>4</v>
      </c>
      <c r="B137" s="18" t="s">
        <v>45</v>
      </c>
      <c r="C137" s="18">
        <v>2</v>
      </c>
      <c r="D137" s="18" t="s">
        <v>49</v>
      </c>
      <c r="E137" s="19" t="s">
        <v>122</v>
      </c>
      <c r="F137" s="11">
        <v>223</v>
      </c>
      <c r="G137" s="20" t="s">
        <v>76</v>
      </c>
      <c r="H137" s="20">
        <v>2016</v>
      </c>
      <c r="I137" s="23" t="s">
        <v>137</v>
      </c>
      <c r="J137" s="18" t="s">
        <v>23</v>
      </c>
      <c r="K137" s="18">
        <v>3</v>
      </c>
      <c r="L137" s="8">
        <v>22000000</v>
      </c>
      <c r="M137" s="16">
        <f t="shared" si="4"/>
        <v>66000000</v>
      </c>
      <c r="N137" s="15">
        <f t="shared" si="5"/>
        <v>16500000</v>
      </c>
      <c r="O137" s="15">
        <f t="shared" si="6"/>
        <v>82500000</v>
      </c>
      <c r="P137" s="15">
        <f t="shared" si="7"/>
        <v>4125000</v>
      </c>
    </row>
    <row r="138" spans="1:16" x14ac:dyDescent="0.25">
      <c r="A138" s="17">
        <v>5</v>
      </c>
      <c r="B138" s="18" t="s">
        <v>52</v>
      </c>
      <c r="C138" s="18">
        <v>1</v>
      </c>
      <c r="D138" s="18" t="s">
        <v>53</v>
      </c>
      <c r="E138" s="19" t="s">
        <v>123</v>
      </c>
      <c r="F138" s="11">
        <v>224</v>
      </c>
      <c r="G138" s="20" t="s">
        <v>78</v>
      </c>
      <c r="H138" s="20">
        <v>2015</v>
      </c>
      <c r="I138" s="21" t="s">
        <v>138</v>
      </c>
      <c r="J138" s="18" t="s">
        <v>34</v>
      </c>
      <c r="K138" s="18">
        <v>1</v>
      </c>
      <c r="L138" s="8">
        <v>22000000</v>
      </c>
      <c r="M138" s="22">
        <f t="shared" si="4"/>
        <v>22000000</v>
      </c>
      <c r="N138" s="15">
        <f t="shared" si="5"/>
        <v>5500000</v>
      </c>
      <c r="O138" s="15">
        <f t="shared" si="6"/>
        <v>27500000</v>
      </c>
      <c r="P138" s="15">
        <f t="shared" si="7"/>
        <v>1375000</v>
      </c>
    </row>
    <row r="139" spans="1:16" x14ac:dyDescent="0.25">
      <c r="A139" s="17">
        <v>5</v>
      </c>
      <c r="B139" s="18" t="s">
        <v>52</v>
      </c>
      <c r="C139" s="18">
        <v>1</v>
      </c>
      <c r="D139" s="18" t="s">
        <v>53</v>
      </c>
      <c r="E139" s="19" t="s">
        <v>124</v>
      </c>
      <c r="F139" s="11">
        <v>225</v>
      </c>
      <c r="G139" s="20" t="s">
        <v>79</v>
      </c>
      <c r="H139" s="20">
        <v>2016</v>
      </c>
      <c r="I139" s="23" t="s">
        <v>139</v>
      </c>
      <c r="J139" s="18" t="s">
        <v>34</v>
      </c>
      <c r="K139" s="18">
        <v>2</v>
      </c>
      <c r="L139" s="8">
        <v>22000000</v>
      </c>
      <c r="M139" s="16">
        <f t="shared" si="4"/>
        <v>44000000</v>
      </c>
      <c r="N139" s="15">
        <f t="shared" si="5"/>
        <v>11000000</v>
      </c>
      <c r="O139" s="15">
        <f t="shared" si="6"/>
        <v>55000000</v>
      </c>
      <c r="P139" s="15">
        <f t="shared" si="7"/>
        <v>2750000</v>
      </c>
    </row>
    <row r="140" spans="1:16" x14ac:dyDescent="0.25">
      <c r="A140" s="17">
        <v>5</v>
      </c>
      <c r="B140" s="18" t="s">
        <v>52</v>
      </c>
      <c r="C140" s="18">
        <v>2</v>
      </c>
      <c r="D140" s="18" t="s">
        <v>56</v>
      </c>
      <c r="E140" s="19" t="s">
        <v>125</v>
      </c>
      <c r="F140" s="11">
        <v>226</v>
      </c>
      <c r="G140" s="20" t="s">
        <v>80</v>
      </c>
      <c r="H140" s="20">
        <v>2015</v>
      </c>
      <c r="I140" s="21" t="s">
        <v>140</v>
      </c>
      <c r="J140" s="18" t="s">
        <v>21</v>
      </c>
      <c r="K140" s="18">
        <v>3</v>
      </c>
      <c r="L140" s="8">
        <v>22000000</v>
      </c>
      <c r="M140" s="22">
        <f t="shared" si="4"/>
        <v>66000000</v>
      </c>
      <c r="N140" s="15">
        <f t="shared" si="5"/>
        <v>16500000</v>
      </c>
      <c r="O140" s="15">
        <f t="shared" si="6"/>
        <v>82500000</v>
      </c>
      <c r="P140" s="15">
        <f t="shared" si="7"/>
        <v>4125000</v>
      </c>
    </row>
    <row r="141" spans="1:16" x14ac:dyDescent="0.25">
      <c r="A141" s="17">
        <v>5</v>
      </c>
      <c r="B141" s="18" t="s">
        <v>52</v>
      </c>
      <c r="C141" s="18">
        <v>2</v>
      </c>
      <c r="D141" s="18" t="s">
        <v>56</v>
      </c>
      <c r="E141" s="19" t="s">
        <v>126</v>
      </c>
      <c r="F141" s="11">
        <v>227</v>
      </c>
      <c r="G141" s="20" t="s">
        <v>81</v>
      </c>
      <c r="H141" s="20">
        <v>2016</v>
      </c>
      <c r="I141" s="23" t="s">
        <v>141</v>
      </c>
      <c r="J141" s="18" t="s">
        <v>21</v>
      </c>
      <c r="K141" s="18">
        <v>1</v>
      </c>
      <c r="L141" s="8">
        <v>22000000</v>
      </c>
      <c r="M141" s="16">
        <f t="shared" si="4"/>
        <v>22000000</v>
      </c>
      <c r="N141" s="15">
        <f t="shared" si="5"/>
        <v>5500000</v>
      </c>
      <c r="O141" s="15">
        <f t="shared" si="6"/>
        <v>27500000</v>
      </c>
      <c r="P141" s="15">
        <f t="shared" si="7"/>
        <v>1375000</v>
      </c>
    </row>
    <row r="142" spans="1:16" x14ac:dyDescent="0.25">
      <c r="A142" s="17">
        <v>1</v>
      </c>
      <c r="B142" s="18" t="s">
        <v>17</v>
      </c>
      <c r="C142" s="18">
        <v>1</v>
      </c>
      <c r="D142" s="18" t="s">
        <v>18</v>
      </c>
      <c r="E142" s="19" t="s">
        <v>127</v>
      </c>
      <c r="F142" s="11">
        <v>228</v>
      </c>
      <c r="G142" s="20" t="s">
        <v>82</v>
      </c>
      <c r="H142" s="20">
        <v>2015</v>
      </c>
      <c r="I142" s="21" t="s">
        <v>142</v>
      </c>
      <c r="J142" s="18" t="s">
        <v>21</v>
      </c>
      <c r="K142" s="18">
        <v>2</v>
      </c>
      <c r="L142" s="8">
        <v>22000000</v>
      </c>
      <c r="M142" s="22">
        <f t="shared" si="4"/>
        <v>44000000</v>
      </c>
      <c r="N142" s="15">
        <f t="shared" si="5"/>
        <v>11000000</v>
      </c>
      <c r="O142" s="15">
        <f t="shared" si="6"/>
        <v>55000000</v>
      </c>
      <c r="P142" s="15">
        <f t="shared" si="7"/>
        <v>2750000</v>
      </c>
    </row>
    <row r="143" spans="1:16" x14ac:dyDescent="0.25">
      <c r="A143" s="17">
        <v>1</v>
      </c>
      <c r="B143" s="18" t="s">
        <v>17</v>
      </c>
      <c r="C143" s="18">
        <v>1</v>
      </c>
      <c r="D143" s="18" t="s">
        <v>18</v>
      </c>
      <c r="E143" s="19" t="s">
        <v>128</v>
      </c>
      <c r="F143" s="11">
        <v>229</v>
      </c>
      <c r="G143" s="20" t="s">
        <v>84</v>
      </c>
      <c r="H143" s="20">
        <v>2016</v>
      </c>
      <c r="I143" s="23" t="s">
        <v>143</v>
      </c>
      <c r="J143" s="18" t="s">
        <v>21</v>
      </c>
      <c r="K143" s="18">
        <v>3</v>
      </c>
      <c r="L143" s="8">
        <v>22000000</v>
      </c>
      <c r="M143" s="16">
        <f t="shared" si="4"/>
        <v>66000000</v>
      </c>
      <c r="N143" s="15">
        <f t="shared" si="5"/>
        <v>16500000</v>
      </c>
      <c r="O143" s="15">
        <f t="shared" si="6"/>
        <v>82500000</v>
      </c>
      <c r="P143" s="15">
        <f t="shared" si="7"/>
        <v>4125000</v>
      </c>
    </row>
    <row r="144" spans="1:16" x14ac:dyDescent="0.25">
      <c r="A144" s="17">
        <v>1</v>
      </c>
      <c r="B144" s="18" t="s">
        <v>17</v>
      </c>
      <c r="C144" s="18">
        <v>2</v>
      </c>
      <c r="D144" s="18" t="s">
        <v>26</v>
      </c>
      <c r="E144" s="19" t="s">
        <v>129</v>
      </c>
      <c r="F144" s="11">
        <v>230</v>
      </c>
      <c r="G144" s="20" t="s">
        <v>85</v>
      </c>
      <c r="H144" s="20">
        <v>2015</v>
      </c>
      <c r="I144" s="21" t="s">
        <v>144</v>
      </c>
      <c r="J144" s="18" t="s">
        <v>21</v>
      </c>
      <c r="K144" s="18">
        <v>1</v>
      </c>
      <c r="L144" s="8">
        <v>22000000</v>
      </c>
      <c r="M144" s="22">
        <f t="shared" ref="M144:M207" si="8">K144*L144</f>
        <v>22000000</v>
      </c>
      <c r="N144" s="15">
        <f t="shared" ref="N144:N207" si="9">M144*$N$13</f>
        <v>5500000</v>
      </c>
      <c r="O144" s="15">
        <f t="shared" ref="O144:O207" si="10">M144+N144</f>
        <v>27500000</v>
      </c>
      <c r="P144" s="15">
        <f t="shared" ref="P144:P207" si="11">O144*$P$13</f>
        <v>1375000</v>
      </c>
    </row>
    <row r="145" spans="1:16" x14ac:dyDescent="0.25">
      <c r="A145" s="17">
        <v>1</v>
      </c>
      <c r="B145" s="18" t="s">
        <v>17</v>
      </c>
      <c r="C145" s="18">
        <v>2</v>
      </c>
      <c r="D145" s="18" t="s">
        <v>26</v>
      </c>
      <c r="E145" s="19" t="s">
        <v>130</v>
      </c>
      <c r="F145" s="11">
        <v>231</v>
      </c>
      <c r="G145" s="20" t="s">
        <v>86</v>
      </c>
      <c r="H145" s="20">
        <v>2016</v>
      </c>
      <c r="I145" s="23" t="s">
        <v>145</v>
      </c>
      <c r="J145" s="18" t="s">
        <v>21</v>
      </c>
      <c r="K145" s="18">
        <v>2</v>
      </c>
      <c r="L145" s="8">
        <v>22000000</v>
      </c>
      <c r="M145" s="16">
        <f t="shared" si="8"/>
        <v>44000000</v>
      </c>
      <c r="N145" s="15">
        <f t="shared" si="9"/>
        <v>11000000</v>
      </c>
      <c r="O145" s="15">
        <f t="shared" si="10"/>
        <v>55000000</v>
      </c>
      <c r="P145" s="15">
        <f t="shared" si="11"/>
        <v>2750000</v>
      </c>
    </row>
    <row r="146" spans="1:16" x14ac:dyDescent="0.25">
      <c r="A146" s="17">
        <v>2</v>
      </c>
      <c r="B146" s="18" t="s">
        <v>29</v>
      </c>
      <c r="C146" s="18">
        <v>1</v>
      </c>
      <c r="D146" s="18" t="s">
        <v>30</v>
      </c>
      <c r="E146" s="19" t="s">
        <v>131</v>
      </c>
      <c r="F146" s="11">
        <v>232</v>
      </c>
      <c r="G146" s="20" t="s">
        <v>87</v>
      </c>
      <c r="H146" s="20">
        <v>2015</v>
      </c>
      <c r="I146" s="21" t="s">
        <v>146</v>
      </c>
      <c r="J146" s="18" t="s">
        <v>34</v>
      </c>
      <c r="K146" s="18">
        <v>3</v>
      </c>
      <c r="L146" s="8">
        <v>22000000</v>
      </c>
      <c r="M146" s="22">
        <f t="shared" si="8"/>
        <v>66000000</v>
      </c>
      <c r="N146" s="15">
        <f t="shared" si="9"/>
        <v>16500000</v>
      </c>
      <c r="O146" s="15">
        <f t="shared" si="10"/>
        <v>82500000</v>
      </c>
      <c r="P146" s="15">
        <f t="shared" si="11"/>
        <v>4125000</v>
      </c>
    </row>
    <row r="147" spans="1:16" x14ac:dyDescent="0.25">
      <c r="A147" s="17">
        <v>2</v>
      </c>
      <c r="B147" s="18" t="s">
        <v>29</v>
      </c>
      <c r="C147" s="18">
        <v>1</v>
      </c>
      <c r="D147" s="18" t="s">
        <v>30</v>
      </c>
      <c r="E147" s="19" t="s">
        <v>132</v>
      </c>
      <c r="F147" s="11">
        <v>233</v>
      </c>
      <c r="G147" s="20" t="s">
        <v>88</v>
      </c>
      <c r="H147" s="20">
        <v>2016</v>
      </c>
      <c r="I147" s="23" t="s">
        <v>147</v>
      </c>
      <c r="J147" s="18" t="s">
        <v>21</v>
      </c>
      <c r="K147" s="18">
        <v>1</v>
      </c>
      <c r="L147" s="8">
        <v>22000000</v>
      </c>
      <c r="M147" s="16">
        <f t="shared" si="8"/>
        <v>22000000</v>
      </c>
      <c r="N147" s="15">
        <f t="shared" si="9"/>
        <v>5500000</v>
      </c>
      <c r="O147" s="15">
        <f t="shared" si="10"/>
        <v>27500000</v>
      </c>
      <c r="P147" s="15">
        <f t="shared" si="11"/>
        <v>1375000</v>
      </c>
    </row>
    <row r="148" spans="1:16" x14ac:dyDescent="0.25">
      <c r="A148" s="17">
        <v>2</v>
      </c>
      <c r="B148" s="18" t="s">
        <v>29</v>
      </c>
      <c r="C148" s="18">
        <v>2</v>
      </c>
      <c r="D148" s="18" t="s">
        <v>35</v>
      </c>
      <c r="E148" s="19" t="s">
        <v>133</v>
      </c>
      <c r="F148" s="11">
        <v>234</v>
      </c>
      <c r="G148" s="20" t="s">
        <v>89</v>
      </c>
      <c r="H148" s="20">
        <v>2015</v>
      </c>
      <c r="I148" s="21" t="s">
        <v>148</v>
      </c>
      <c r="J148" s="18" t="s">
        <v>23</v>
      </c>
      <c r="K148" s="18">
        <v>2</v>
      </c>
      <c r="L148" s="8">
        <v>22000000</v>
      </c>
      <c r="M148" s="22">
        <f t="shared" si="8"/>
        <v>44000000</v>
      </c>
      <c r="N148" s="15">
        <f t="shared" si="9"/>
        <v>11000000</v>
      </c>
      <c r="O148" s="15">
        <f t="shared" si="10"/>
        <v>55000000</v>
      </c>
      <c r="P148" s="15">
        <f t="shared" si="11"/>
        <v>2750000</v>
      </c>
    </row>
    <row r="149" spans="1:16" x14ac:dyDescent="0.25">
      <c r="A149" s="17">
        <v>2</v>
      </c>
      <c r="B149" s="18" t="s">
        <v>29</v>
      </c>
      <c r="C149" s="18">
        <v>2</v>
      </c>
      <c r="D149" s="18" t="s">
        <v>35</v>
      </c>
      <c r="E149" s="19" t="s">
        <v>122</v>
      </c>
      <c r="F149" s="11">
        <v>235</v>
      </c>
      <c r="G149" s="20" t="s">
        <v>90</v>
      </c>
      <c r="H149" s="20">
        <v>2016</v>
      </c>
      <c r="I149" s="23" t="s">
        <v>20</v>
      </c>
      <c r="J149" s="18" t="s">
        <v>25</v>
      </c>
      <c r="K149" s="18">
        <v>3</v>
      </c>
      <c r="L149" s="8">
        <v>22000000</v>
      </c>
      <c r="M149" s="16">
        <f t="shared" si="8"/>
        <v>66000000</v>
      </c>
      <c r="N149" s="15">
        <f t="shared" si="9"/>
        <v>16500000</v>
      </c>
      <c r="O149" s="15">
        <f t="shared" si="10"/>
        <v>82500000</v>
      </c>
      <c r="P149" s="15">
        <f t="shared" si="11"/>
        <v>4125000</v>
      </c>
    </row>
    <row r="150" spans="1:16" x14ac:dyDescent="0.25">
      <c r="A150" s="17">
        <v>3</v>
      </c>
      <c r="B150" s="18" t="s">
        <v>38</v>
      </c>
      <c r="C150" s="18">
        <v>1</v>
      </c>
      <c r="D150" s="18" t="s">
        <v>39</v>
      </c>
      <c r="E150" s="19" t="s">
        <v>122</v>
      </c>
      <c r="F150" s="11">
        <v>236</v>
      </c>
      <c r="G150" s="20" t="s">
        <v>91</v>
      </c>
      <c r="H150" s="20">
        <v>2015</v>
      </c>
      <c r="I150" s="21" t="s">
        <v>60</v>
      </c>
      <c r="J150" s="18" t="s">
        <v>34</v>
      </c>
      <c r="K150" s="18">
        <v>1</v>
      </c>
      <c r="L150" s="8">
        <v>22000000</v>
      </c>
      <c r="M150" s="22">
        <f t="shared" si="8"/>
        <v>22000000</v>
      </c>
      <c r="N150" s="15">
        <f t="shared" si="9"/>
        <v>5500000</v>
      </c>
      <c r="O150" s="15">
        <f t="shared" si="10"/>
        <v>27500000</v>
      </c>
      <c r="P150" s="15">
        <f t="shared" si="11"/>
        <v>1375000</v>
      </c>
    </row>
    <row r="151" spans="1:16" x14ac:dyDescent="0.25">
      <c r="A151" s="17">
        <v>3</v>
      </c>
      <c r="B151" s="18" t="s">
        <v>38</v>
      </c>
      <c r="C151" s="18">
        <v>1</v>
      </c>
      <c r="D151" s="18" t="s">
        <v>39</v>
      </c>
      <c r="E151" s="19" t="s">
        <v>123</v>
      </c>
      <c r="F151" s="11">
        <v>237</v>
      </c>
      <c r="G151" s="20" t="s">
        <v>76</v>
      </c>
      <c r="H151" s="20">
        <v>2016</v>
      </c>
      <c r="I151" s="23" t="s">
        <v>83</v>
      </c>
      <c r="J151" s="18" t="s">
        <v>34</v>
      </c>
      <c r="K151" s="18">
        <v>2</v>
      </c>
      <c r="L151" s="8">
        <v>22000000</v>
      </c>
      <c r="M151" s="16">
        <f t="shared" si="8"/>
        <v>44000000</v>
      </c>
      <c r="N151" s="15">
        <f t="shared" si="9"/>
        <v>11000000</v>
      </c>
      <c r="O151" s="15">
        <f t="shared" si="10"/>
        <v>55000000</v>
      </c>
      <c r="P151" s="15">
        <f t="shared" si="11"/>
        <v>2750000</v>
      </c>
    </row>
    <row r="152" spans="1:16" x14ac:dyDescent="0.25">
      <c r="A152" s="17">
        <v>3</v>
      </c>
      <c r="B152" s="18" t="s">
        <v>38</v>
      </c>
      <c r="C152" s="18">
        <v>2</v>
      </c>
      <c r="D152" s="18" t="s">
        <v>42</v>
      </c>
      <c r="E152" s="19" t="s">
        <v>124</v>
      </c>
      <c r="F152" s="11">
        <v>238</v>
      </c>
      <c r="G152" s="20" t="s">
        <v>92</v>
      </c>
      <c r="H152" s="20">
        <v>2015</v>
      </c>
      <c r="I152" s="21" t="s">
        <v>77</v>
      </c>
      <c r="J152" s="18" t="s">
        <v>21</v>
      </c>
      <c r="K152" s="18">
        <v>3</v>
      </c>
      <c r="L152" s="8">
        <v>22000000</v>
      </c>
      <c r="M152" s="22">
        <f t="shared" si="8"/>
        <v>66000000</v>
      </c>
      <c r="N152" s="15">
        <f t="shared" si="9"/>
        <v>16500000</v>
      </c>
      <c r="O152" s="15">
        <f t="shared" si="10"/>
        <v>82500000</v>
      </c>
      <c r="P152" s="15">
        <f t="shared" si="11"/>
        <v>4125000</v>
      </c>
    </row>
    <row r="153" spans="1:16" x14ac:dyDescent="0.25">
      <c r="A153" s="17">
        <v>3</v>
      </c>
      <c r="B153" s="18" t="s">
        <v>38</v>
      </c>
      <c r="C153" s="18">
        <v>2</v>
      </c>
      <c r="D153" s="18" t="s">
        <v>42</v>
      </c>
      <c r="E153" s="19" t="s">
        <v>125</v>
      </c>
      <c r="F153" s="11">
        <v>239</v>
      </c>
      <c r="G153" s="20" t="s">
        <v>93</v>
      </c>
      <c r="H153" s="20">
        <v>2016</v>
      </c>
      <c r="I153" s="23" t="s">
        <v>136</v>
      </c>
      <c r="J153" s="18" t="s">
        <v>21</v>
      </c>
      <c r="K153" s="18">
        <v>1</v>
      </c>
      <c r="L153" s="8">
        <v>22000000</v>
      </c>
      <c r="M153" s="16">
        <f t="shared" si="8"/>
        <v>22000000</v>
      </c>
      <c r="N153" s="15">
        <f t="shared" si="9"/>
        <v>5500000</v>
      </c>
      <c r="O153" s="15">
        <f t="shared" si="10"/>
        <v>27500000</v>
      </c>
      <c r="P153" s="15">
        <f t="shared" si="11"/>
        <v>1375000</v>
      </c>
    </row>
    <row r="154" spans="1:16" x14ac:dyDescent="0.25">
      <c r="A154" s="17">
        <v>4</v>
      </c>
      <c r="B154" s="18" t="s">
        <v>45</v>
      </c>
      <c r="C154" s="18">
        <v>1</v>
      </c>
      <c r="D154" s="18" t="s">
        <v>46</v>
      </c>
      <c r="E154" s="19" t="s">
        <v>126</v>
      </c>
      <c r="F154" s="11">
        <v>240</v>
      </c>
      <c r="G154" s="20" t="s">
        <v>94</v>
      </c>
      <c r="H154" s="20">
        <v>2015</v>
      </c>
      <c r="I154" s="21" t="s">
        <v>137</v>
      </c>
      <c r="J154" s="18" t="s">
        <v>21</v>
      </c>
      <c r="K154" s="18">
        <v>2</v>
      </c>
      <c r="L154" s="8">
        <v>22000000</v>
      </c>
      <c r="M154" s="22">
        <f t="shared" si="8"/>
        <v>44000000</v>
      </c>
      <c r="N154" s="15">
        <f t="shared" si="9"/>
        <v>11000000</v>
      </c>
      <c r="O154" s="15">
        <f t="shared" si="10"/>
        <v>55000000</v>
      </c>
      <c r="P154" s="15">
        <f t="shared" si="11"/>
        <v>2750000</v>
      </c>
    </row>
    <row r="155" spans="1:16" x14ac:dyDescent="0.25">
      <c r="A155" s="17">
        <v>4</v>
      </c>
      <c r="B155" s="18" t="s">
        <v>45</v>
      </c>
      <c r="C155" s="18">
        <v>1</v>
      </c>
      <c r="D155" s="18" t="s">
        <v>46</v>
      </c>
      <c r="E155" s="19" t="s">
        <v>127</v>
      </c>
      <c r="F155" s="11">
        <v>241</v>
      </c>
      <c r="G155" s="20" t="s">
        <v>82</v>
      </c>
      <c r="H155" s="20">
        <v>2016</v>
      </c>
      <c r="I155" s="23" t="s">
        <v>138</v>
      </c>
      <c r="J155" s="18" t="s">
        <v>21</v>
      </c>
      <c r="K155" s="18">
        <v>3</v>
      </c>
      <c r="L155" s="8">
        <v>22000000</v>
      </c>
      <c r="M155" s="16">
        <f t="shared" si="8"/>
        <v>66000000</v>
      </c>
      <c r="N155" s="15">
        <f t="shared" si="9"/>
        <v>16500000</v>
      </c>
      <c r="O155" s="15">
        <f t="shared" si="10"/>
        <v>82500000</v>
      </c>
      <c r="P155" s="15">
        <f t="shared" si="11"/>
        <v>4125000</v>
      </c>
    </row>
    <row r="156" spans="1:16" x14ac:dyDescent="0.25">
      <c r="A156" s="17">
        <v>4</v>
      </c>
      <c r="B156" s="18" t="s">
        <v>45</v>
      </c>
      <c r="C156" s="18">
        <v>2</v>
      </c>
      <c r="D156" s="18" t="s">
        <v>49</v>
      </c>
      <c r="E156" s="19" t="s">
        <v>128</v>
      </c>
      <c r="F156" s="11">
        <v>242</v>
      </c>
      <c r="G156" s="20" t="s">
        <v>95</v>
      </c>
      <c r="H156" s="20">
        <v>2015</v>
      </c>
      <c r="I156" s="21" t="s">
        <v>139</v>
      </c>
      <c r="J156" s="18" t="s">
        <v>25</v>
      </c>
      <c r="K156" s="18">
        <v>1</v>
      </c>
      <c r="L156" s="8">
        <v>22000000</v>
      </c>
      <c r="M156" s="22">
        <f t="shared" si="8"/>
        <v>22000000</v>
      </c>
      <c r="N156" s="15">
        <f t="shared" si="9"/>
        <v>5500000</v>
      </c>
      <c r="O156" s="15">
        <f t="shared" si="10"/>
        <v>27500000</v>
      </c>
      <c r="P156" s="15">
        <f t="shared" si="11"/>
        <v>1375000</v>
      </c>
    </row>
    <row r="157" spans="1:16" x14ac:dyDescent="0.25">
      <c r="A157" s="17">
        <v>4</v>
      </c>
      <c r="B157" s="18" t="s">
        <v>45</v>
      </c>
      <c r="C157" s="18">
        <v>2</v>
      </c>
      <c r="D157" s="18" t="s">
        <v>49</v>
      </c>
      <c r="E157" s="19" t="s">
        <v>129</v>
      </c>
      <c r="F157" s="11">
        <v>243</v>
      </c>
      <c r="G157" s="20" t="s">
        <v>96</v>
      </c>
      <c r="H157" s="20">
        <v>2016</v>
      </c>
      <c r="I157" s="23" t="s">
        <v>140</v>
      </c>
      <c r="J157" s="18" t="s">
        <v>21</v>
      </c>
      <c r="K157" s="18">
        <v>2</v>
      </c>
      <c r="L157" s="8">
        <v>15000000</v>
      </c>
      <c r="M157" s="16">
        <f t="shared" si="8"/>
        <v>30000000</v>
      </c>
      <c r="N157" s="15">
        <f t="shared" si="9"/>
        <v>7500000</v>
      </c>
      <c r="O157" s="15">
        <f t="shared" si="10"/>
        <v>37500000</v>
      </c>
      <c r="P157" s="15">
        <f t="shared" si="11"/>
        <v>1875000</v>
      </c>
    </row>
    <row r="158" spans="1:16" x14ac:dyDescent="0.25">
      <c r="A158" s="17">
        <v>5</v>
      </c>
      <c r="B158" s="18" t="s">
        <v>52</v>
      </c>
      <c r="C158" s="18">
        <v>1</v>
      </c>
      <c r="D158" s="18" t="s">
        <v>53</v>
      </c>
      <c r="E158" s="19" t="s">
        <v>130</v>
      </c>
      <c r="F158" s="11">
        <v>244</v>
      </c>
      <c r="G158" s="20" t="s">
        <v>97</v>
      </c>
      <c r="H158" s="20">
        <v>2015</v>
      </c>
      <c r="I158" s="21" t="s">
        <v>141</v>
      </c>
      <c r="J158" s="18" t="s">
        <v>25</v>
      </c>
      <c r="K158" s="18">
        <v>3</v>
      </c>
      <c r="L158" s="8">
        <v>15000000</v>
      </c>
      <c r="M158" s="22">
        <f t="shared" si="8"/>
        <v>45000000</v>
      </c>
      <c r="N158" s="15">
        <f t="shared" si="9"/>
        <v>11250000</v>
      </c>
      <c r="O158" s="15">
        <f t="shared" si="10"/>
        <v>56250000</v>
      </c>
      <c r="P158" s="15">
        <f t="shared" si="11"/>
        <v>2812500</v>
      </c>
    </row>
    <row r="159" spans="1:16" x14ac:dyDescent="0.25">
      <c r="A159" s="17">
        <v>5</v>
      </c>
      <c r="B159" s="18" t="s">
        <v>52</v>
      </c>
      <c r="C159" s="18">
        <v>1</v>
      </c>
      <c r="D159" s="18" t="s">
        <v>53</v>
      </c>
      <c r="E159" s="19" t="s">
        <v>131</v>
      </c>
      <c r="F159" s="11">
        <v>245</v>
      </c>
      <c r="G159" s="20" t="s">
        <v>98</v>
      </c>
      <c r="H159" s="20">
        <v>2016</v>
      </c>
      <c r="I159" s="23" t="s">
        <v>142</v>
      </c>
      <c r="J159" s="18" t="s">
        <v>25</v>
      </c>
      <c r="K159" s="18">
        <v>1</v>
      </c>
      <c r="L159" s="8">
        <v>15000000</v>
      </c>
      <c r="M159" s="16">
        <f t="shared" si="8"/>
        <v>15000000</v>
      </c>
      <c r="N159" s="15">
        <f t="shared" si="9"/>
        <v>3750000</v>
      </c>
      <c r="O159" s="15">
        <f t="shared" si="10"/>
        <v>18750000</v>
      </c>
      <c r="P159" s="15">
        <f t="shared" si="11"/>
        <v>937500</v>
      </c>
    </row>
    <row r="160" spans="1:16" x14ac:dyDescent="0.25">
      <c r="A160" s="17">
        <v>5</v>
      </c>
      <c r="B160" s="18" t="s">
        <v>52</v>
      </c>
      <c r="C160" s="18">
        <v>2</v>
      </c>
      <c r="D160" s="18" t="s">
        <v>56</v>
      </c>
      <c r="E160" s="19" t="s">
        <v>132</v>
      </c>
      <c r="F160" s="11">
        <v>246</v>
      </c>
      <c r="G160" s="20" t="s">
        <v>99</v>
      </c>
      <c r="H160" s="20">
        <v>2015</v>
      </c>
      <c r="I160" s="21" t="s">
        <v>143</v>
      </c>
      <c r="J160" s="18" t="s">
        <v>25</v>
      </c>
      <c r="K160" s="18">
        <v>2</v>
      </c>
      <c r="L160" s="8">
        <v>15000000</v>
      </c>
      <c r="M160" s="22">
        <f t="shared" si="8"/>
        <v>30000000</v>
      </c>
      <c r="N160" s="15">
        <f t="shared" si="9"/>
        <v>7500000</v>
      </c>
      <c r="O160" s="15">
        <f t="shared" si="10"/>
        <v>37500000</v>
      </c>
      <c r="P160" s="15">
        <f t="shared" si="11"/>
        <v>1875000</v>
      </c>
    </row>
    <row r="161" spans="1:16" x14ac:dyDescent="0.25">
      <c r="A161" s="17">
        <v>5</v>
      </c>
      <c r="B161" s="18" t="s">
        <v>52</v>
      </c>
      <c r="C161" s="18">
        <v>2</v>
      </c>
      <c r="D161" s="18" t="s">
        <v>56</v>
      </c>
      <c r="E161" s="19" t="s">
        <v>133</v>
      </c>
      <c r="F161" s="11">
        <v>247</v>
      </c>
      <c r="G161" s="20" t="s">
        <v>100</v>
      </c>
      <c r="H161" s="20">
        <v>2016</v>
      </c>
      <c r="I161" s="23" t="s">
        <v>144</v>
      </c>
      <c r="J161" s="18" t="s">
        <v>25</v>
      </c>
      <c r="K161" s="18">
        <v>3</v>
      </c>
      <c r="L161" s="8">
        <v>15000000</v>
      </c>
      <c r="M161" s="16">
        <f t="shared" si="8"/>
        <v>45000000</v>
      </c>
      <c r="N161" s="15">
        <f t="shared" si="9"/>
        <v>11250000</v>
      </c>
      <c r="O161" s="15">
        <f t="shared" si="10"/>
        <v>56250000</v>
      </c>
      <c r="P161" s="15">
        <f t="shared" si="11"/>
        <v>2812500</v>
      </c>
    </row>
    <row r="162" spans="1:16" x14ac:dyDescent="0.25">
      <c r="A162" s="17">
        <v>1</v>
      </c>
      <c r="B162" s="18" t="s">
        <v>17</v>
      </c>
      <c r="C162" s="18">
        <v>1</v>
      </c>
      <c r="D162" s="18" t="s">
        <v>18</v>
      </c>
      <c r="E162" s="19" t="s">
        <v>122</v>
      </c>
      <c r="F162" s="11">
        <v>248</v>
      </c>
      <c r="G162" s="20" t="s">
        <v>101</v>
      </c>
      <c r="H162" s="20">
        <v>2015</v>
      </c>
      <c r="I162" s="21" t="s">
        <v>145</v>
      </c>
      <c r="J162" s="18" t="s">
        <v>21</v>
      </c>
      <c r="K162" s="18">
        <v>1</v>
      </c>
      <c r="L162" s="8">
        <v>15000000</v>
      </c>
      <c r="M162" s="22">
        <f t="shared" si="8"/>
        <v>15000000</v>
      </c>
      <c r="N162" s="15">
        <f t="shared" si="9"/>
        <v>3750000</v>
      </c>
      <c r="O162" s="15">
        <f t="shared" si="10"/>
        <v>18750000</v>
      </c>
      <c r="P162" s="15">
        <f t="shared" si="11"/>
        <v>937500</v>
      </c>
    </row>
    <row r="163" spans="1:16" x14ac:dyDescent="0.25">
      <c r="A163" s="17">
        <v>1</v>
      </c>
      <c r="B163" s="18" t="s">
        <v>17</v>
      </c>
      <c r="C163" s="18">
        <v>1</v>
      </c>
      <c r="D163" s="18" t="s">
        <v>18</v>
      </c>
      <c r="E163" s="19" t="s">
        <v>122</v>
      </c>
      <c r="F163" s="11">
        <v>249</v>
      </c>
      <c r="G163" s="20" t="s">
        <v>102</v>
      </c>
      <c r="H163" s="20">
        <v>2016</v>
      </c>
      <c r="I163" s="23" t="s">
        <v>146</v>
      </c>
      <c r="J163" s="18" t="s">
        <v>21</v>
      </c>
      <c r="K163" s="18">
        <v>2</v>
      </c>
      <c r="L163" s="8">
        <v>15000000</v>
      </c>
      <c r="M163" s="16">
        <f t="shared" si="8"/>
        <v>30000000</v>
      </c>
      <c r="N163" s="15">
        <f t="shared" si="9"/>
        <v>7500000</v>
      </c>
      <c r="O163" s="15">
        <f t="shared" si="10"/>
        <v>37500000</v>
      </c>
      <c r="P163" s="15">
        <f t="shared" si="11"/>
        <v>1875000</v>
      </c>
    </row>
    <row r="164" spans="1:16" x14ac:dyDescent="0.25">
      <c r="A164" s="17">
        <v>1</v>
      </c>
      <c r="B164" s="18" t="s">
        <v>17</v>
      </c>
      <c r="C164" s="18">
        <v>2</v>
      </c>
      <c r="D164" s="18" t="s">
        <v>26</v>
      </c>
      <c r="E164" s="19" t="s">
        <v>123</v>
      </c>
      <c r="F164" s="11">
        <v>250</v>
      </c>
      <c r="G164" s="20" t="s">
        <v>103</v>
      </c>
      <c r="H164" s="20">
        <v>2015</v>
      </c>
      <c r="I164" s="21" t="s">
        <v>147</v>
      </c>
      <c r="J164" s="18" t="s">
        <v>34</v>
      </c>
      <c r="K164" s="18">
        <v>3</v>
      </c>
      <c r="L164" s="8">
        <v>15000000</v>
      </c>
      <c r="M164" s="22">
        <f t="shared" si="8"/>
        <v>45000000</v>
      </c>
      <c r="N164" s="15">
        <f t="shared" si="9"/>
        <v>11250000</v>
      </c>
      <c r="O164" s="15">
        <f t="shared" si="10"/>
        <v>56250000</v>
      </c>
      <c r="P164" s="15">
        <f t="shared" si="11"/>
        <v>2812500</v>
      </c>
    </row>
    <row r="165" spans="1:16" x14ac:dyDescent="0.25">
      <c r="A165" s="17">
        <v>1</v>
      </c>
      <c r="B165" s="18" t="s">
        <v>17</v>
      </c>
      <c r="C165" s="18">
        <v>2</v>
      </c>
      <c r="D165" s="18" t="s">
        <v>26</v>
      </c>
      <c r="E165" s="19" t="s">
        <v>124</v>
      </c>
      <c r="F165" s="11">
        <v>251</v>
      </c>
      <c r="G165" s="20" t="s">
        <v>104</v>
      </c>
      <c r="H165" s="20">
        <v>2016</v>
      </c>
      <c r="I165" s="23" t="s">
        <v>148</v>
      </c>
      <c r="J165" s="18" t="s">
        <v>23</v>
      </c>
      <c r="K165" s="18">
        <v>1</v>
      </c>
      <c r="L165" s="8">
        <v>15000000</v>
      </c>
      <c r="M165" s="16">
        <f t="shared" si="8"/>
        <v>15000000</v>
      </c>
      <c r="N165" s="15">
        <f t="shared" si="9"/>
        <v>3750000</v>
      </c>
      <c r="O165" s="15">
        <f t="shared" si="10"/>
        <v>18750000</v>
      </c>
      <c r="P165" s="15">
        <f t="shared" si="11"/>
        <v>937500</v>
      </c>
    </row>
    <row r="166" spans="1:16" x14ac:dyDescent="0.25">
      <c r="A166" s="17">
        <v>2</v>
      </c>
      <c r="B166" s="18" t="s">
        <v>29</v>
      </c>
      <c r="C166" s="18">
        <v>1</v>
      </c>
      <c r="D166" s="18" t="s">
        <v>30</v>
      </c>
      <c r="E166" s="19" t="s">
        <v>125</v>
      </c>
      <c r="F166" s="11">
        <v>252</v>
      </c>
      <c r="G166" s="20" t="s">
        <v>105</v>
      </c>
      <c r="H166" s="20">
        <v>2015</v>
      </c>
      <c r="I166" s="21" t="s">
        <v>20</v>
      </c>
      <c r="J166" s="18" t="s">
        <v>21</v>
      </c>
      <c r="K166" s="18">
        <v>2</v>
      </c>
      <c r="L166" s="8">
        <v>15000000</v>
      </c>
      <c r="M166" s="22">
        <f t="shared" si="8"/>
        <v>30000000</v>
      </c>
      <c r="N166" s="15">
        <f t="shared" si="9"/>
        <v>7500000</v>
      </c>
      <c r="O166" s="15">
        <f t="shared" si="10"/>
        <v>37500000</v>
      </c>
      <c r="P166" s="15">
        <f t="shared" si="11"/>
        <v>1875000</v>
      </c>
    </row>
    <row r="167" spans="1:16" x14ac:dyDescent="0.25">
      <c r="A167" s="17">
        <v>2</v>
      </c>
      <c r="B167" s="18" t="s">
        <v>29</v>
      </c>
      <c r="C167" s="18">
        <v>1</v>
      </c>
      <c r="D167" s="18" t="s">
        <v>30</v>
      </c>
      <c r="E167" s="19" t="s">
        <v>126</v>
      </c>
      <c r="F167" s="11">
        <v>253</v>
      </c>
      <c r="G167" s="20" t="s">
        <v>106</v>
      </c>
      <c r="H167" s="20">
        <v>2016</v>
      </c>
      <c r="I167" s="23" t="s">
        <v>60</v>
      </c>
      <c r="J167" s="18" t="s">
        <v>23</v>
      </c>
      <c r="K167" s="18">
        <v>3</v>
      </c>
      <c r="L167" s="8">
        <v>15000000</v>
      </c>
      <c r="M167" s="16">
        <f t="shared" si="8"/>
        <v>45000000</v>
      </c>
      <c r="N167" s="15">
        <f t="shared" si="9"/>
        <v>11250000</v>
      </c>
      <c r="O167" s="15">
        <f t="shared" si="10"/>
        <v>56250000</v>
      </c>
      <c r="P167" s="15">
        <f t="shared" si="11"/>
        <v>2812500</v>
      </c>
    </row>
    <row r="168" spans="1:16" x14ac:dyDescent="0.25">
      <c r="A168" s="17">
        <v>2</v>
      </c>
      <c r="B168" s="18" t="s">
        <v>29</v>
      </c>
      <c r="C168" s="18">
        <v>2</v>
      </c>
      <c r="D168" s="18" t="s">
        <v>35</v>
      </c>
      <c r="E168" s="19" t="s">
        <v>127</v>
      </c>
      <c r="F168" s="11">
        <v>254</v>
      </c>
      <c r="G168" s="20" t="s">
        <v>107</v>
      </c>
      <c r="H168" s="20">
        <v>2015</v>
      </c>
      <c r="I168" s="21" t="s">
        <v>83</v>
      </c>
      <c r="J168" s="18" t="s">
        <v>21</v>
      </c>
      <c r="K168" s="18">
        <v>1</v>
      </c>
      <c r="L168" s="8">
        <v>15000000</v>
      </c>
      <c r="M168" s="22">
        <f t="shared" si="8"/>
        <v>15000000</v>
      </c>
      <c r="N168" s="15">
        <f t="shared" si="9"/>
        <v>3750000</v>
      </c>
      <c r="O168" s="15">
        <f t="shared" si="10"/>
        <v>18750000</v>
      </c>
      <c r="P168" s="15">
        <f t="shared" si="11"/>
        <v>937500</v>
      </c>
    </row>
    <row r="169" spans="1:16" x14ac:dyDescent="0.25">
      <c r="A169" s="17">
        <v>2</v>
      </c>
      <c r="B169" s="18" t="s">
        <v>29</v>
      </c>
      <c r="C169" s="18">
        <v>2</v>
      </c>
      <c r="D169" s="18" t="s">
        <v>35</v>
      </c>
      <c r="E169" s="19" t="s">
        <v>128</v>
      </c>
      <c r="F169" s="11">
        <v>255</v>
      </c>
      <c r="G169" s="20" t="s">
        <v>108</v>
      </c>
      <c r="H169" s="20">
        <v>2016</v>
      </c>
      <c r="I169" s="23" t="s">
        <v>77</v>
      </c>
      <c r="J169" s="18" t="s">
        <v>21</v>
      </c>
      <c r="K169" s="18">
        <v>2</v>
      </c>
      <c r="L169" s="8">
        <v>15000000</v>
      </c>
      <c r="M169" s="16">
        <f t="shared" si="8"/>
        <v>30000000</v>
      </c>
      <c r="N169" s="15">
        <f t="shared" si="9"/>
        <v>7500000</v>
      </c>
      <c r="O169" s="15">
        <f t="shared" si="10"/>
        <v>37500000</v>
      </c>
      <c r="P169" s="15">
        <f t="shared" si="11"/>
        <v>1875000</v>
      </c>
    </row>
    <row r="170" spans="1:16" x14ac:dyDescent="0.25">
      <c r="A170" s="17">
        <v>3</v>
      </c>
      <c r="B170" s="18" t="s">
        <v>38</v>
      </c>
      <c r="C170" s="18">
        <v>1</v>
      </c>
      <c r="D170" s="18" t="s">
        <v>39</v>
      </c>
      <c r="E170" s="19" t="s">
        <v>129</v>
      </c>
      <c r="F170" s="11">
        <v>256</v>
      </c>
      <c r="G170" s="20" t="s">
        <v>109</v>
      </c>
      <c r="H170" s="20">
        <v>2015</v>
      </c>
      <c r="I170" s="21" t="s">
        <v>136</v>
      </c>
      <c r="J170" s="18" t="s">
        <v>23</v>
      </c>
      <c r="K170" s="18">
        <v>3</v>
      </c>
      <c r="L170" s="8">
        <v>15000000</v>
      </c>
      <c r="M170" s="22">
        <f t="shared" si="8"/>
        <v>45000000</v>
      </c>
      <c r="N170" s="15">
        <f t="shared" si="9"/>
        <v>11250000</v>
      </c>
      <c r="O170" s="15">
        <f t="shared" si="10"/>
        <v>56250000</v>
      </c>
      <c r="P170" s="15">
        <f t="shared" si="11"/>
        <v>2812500</v>
      </c>
    </row>
    <row r="171" spans="1:16" x14ac:dyDescent="0.25">
      <c r="A171" s="17">
        <v>3</v>
      </c>
      <c r="B171" s="18" t="s">
        <v>38</v>
      </c>
      <c r="C171" s="18">
        <v>1</v>
      </c>
      <c r="D171" s="18" t="s">
        <v>39</v>
      </c>
      <c r="E171" s="19" t="s">
        <v>130</v>
      </c>
      <c r="F171" s="11">
        <v>257</v>
      </c>
      <c r="G171" s="20" t="s">
        <v>110</v>
      </c>
      <c r="H171" s="20">
        <v>2016</v>
      </c>
      <c r="I171" s="23" t="s">
        <v>137</v>
      </c>
      <c r="J171" s="18" t="s">
        <v>23</v>
      </c>
      <c r="K171" s="18">
        <v>1</v>
      </c>
      <c r="L171" s="8">
        <v>15000000</v>
      </c>
      <c r="M171" s="16">
        <f t="shared" si="8"/>
        <v>15000000</v>
      </c>
      <c r="N171" s="15">
        <f t="shared" si="9"/>
        <v>3750000</v>
      </c>
      <c r="O171" s="15">
        <f t="shared" si="10"/>
        <v>18750000</v>
      </c>
      <c r="P171" s="15">
        <f t="shared" si="11"/>
        <v>937500</v>
      </c>
    </row>
    <row r="172" spans="1:16" x14ac:dyDescent="0.25">
      <c r="A172" s="17">
        <v>3</v>
      </c>
      <c r="B172" s="18" t="s">
        <v>38</v>
      </c>
      <c r="C172" s="18">
        <v>2</v>
      </c>
      <c r="D172" s="18" t="s">
        <v>42</v>
      </c>
      <c r="E172" s="19" t="s">
        <v>131</v>
      </c>
      <c r="F172" s="11">
        <v>258</v>
      </c>
      <c r="G172" s="20" t="s">
        <v>111</v>
      </c>
      <c r="H172" s="20">
        <v>2015</v>
      </c>
      <c r="I172" s="21" t="s">
        <v>138</v>
      </c>
      <c r="J172" s="18" t="s">
        <v>23</v>
      </c>
      <c r="K172" s="18">
        <v>2</v>
      </c>
      <c r="L172" s="8">
        <v>15000000</v>
      </c>
      <c r="M172" s="22">
        <f t="shared" si="8"/>
        <v>30000000</v>
      </c>
      <c r="N172" s="15">
        <f t="shared" si="9"/>
        <v>7500000</v>
      </c>
      <c r="O172" s="15">
        <f t="shared" si="10"/>
        <v>37500000</v>
      </c>
      <c r="P172" s="15">
        <f t="shared" si="11"/>
        <v>1875000</v>
      </c>
    </row>
    <row r="173" spans="1:16" x14ac:dyDescent="0.25">
      <c r="A173" s="17">
        <v>3</v>
      </c>
      <c r="B173" s="18" t="s">
        <v>38</v>
      </c>
      <c r="C173" s="18">
        <v>2</v>
      </c>
      <c r="D173" s="18" t="s">
        <v>42</v>
      </c>
      <c r="E173" s="19" t="s">
        <v>132</v>
      </c>
      <c r="F173" s="11">
        <v>259</v>
      </c>
      <c r="G173" s="20" t="s">
        <v>112</v>
      </c>
      <c r="H173" s="20">
        <v>2016</v>
      </c>
      <c r="I173" s="23" t="s">
        <v>139</v>
      </c>
      <c r="J173" s="18" t="s">
        <v>25</v>
      </c>
      <c r="K173" s="18">
        <v>3</v>
      </c>
      <c r="L173" s="8">
        <v>15000000</v>
      </c>
      <c r="M173" s="16">
        <f t="shared" si="8"/>
        <v>45000000</v>
      </c>
      <c r="N173" s="15">
        <f t="shared" si="9"/>
        <v>11250000</v>
      </c>
      <c r="O173" s="15">
        <f t="shared" si="10"/>
        <v>56250000</v>
      </c>
      <c r="P173" s="15">
        <f t="shared" si="11"/>
        <v>2812500</v>
      </c>
    </row>
    <row r="174" spans="1:16" x14ac:dyDescent="0.25">
      <c r="A174" s="17">
        <v>4</v>
      </c>
      <c r="B174" s="18" t="s">
        <v>45</v>
      </c>
      <c r="C174" s="18">
        <v>1</v>
      </c>
      <c r="D174" s="18" t="s">
        <v>46</v>
      </c>
      <c r="E174" s="19" t="s">
        <v>133</v>
      </c>
      <c r="F174" s="11">
        <v>260</v>
      </c>
      <c r="G174" s="20" t="s">
        <v>113</v>
      </c>
      <c r="H174" s="20">
        <v>2015</v>
      </c>
      <c r="I174" s="21" t="s">
        <v>140</v>
      </c>
      <c r="J174" s="18" t="s">
        <v>23</v>
      </c>
      <c r="K174" s="18">
        <v>1</v>
      </c>
      <c r="L174" s="8">
        <v>15000000</v>
      </c>
      <c r="M174" s="22">
        <f t="shared" si="8"/>
        <v>15000000</v>
      </c>
      <c r="N174" s="15">
        <f t="shared" si="9"/>
        <v>3750000</v>
      </c>
      <c r="O174" s="15">
        <f t="shared" si="10"/>
        <v>18750000</v>
      </c>
      <c r="P174" s="15">
        <f t="shared" si="11"/>
        <v>937500</v>
      </c>
    </row>
    <row r="175" spans="1:16" x14ac:dyDescent="0.25">
      <c r="A175" s="17">
        <v>4</v>
      </c>
      <c r="B175" s="18" t="s">
        <v>45</v>
      </c>
      <c r="C175" s="18">
        <v>1</v>
      </c>
      <c r="D175" s="18" t="s">
        <v>46</v>
      </c>
      <c r="E175" s="19" t="s">
        <v>122</v>
      </c>
      <c r="F175" s="11">
        <v>261</v>
      </c>
      <c r="G175" s="20" t="s">
        <v>114</v>
      </c>
      <c r="H175" s="20">
        <v>2016</v>
      </c>
      <c r="I175" s="23" t="s">
        <v>141</v>
      </c>
      <c r="J175" s="18" t="s">
        <v>23</v>
      </c>
      <c r="K175" s="18">
        <v>2</v>
      </c>
      <c r="L175" s="8">
        <v>22000000</v>
      </c>
      <c r="M175" s="16">
        <f t="shared" si="8"/>
        <v>44000000</v>
      </c>
      <c r="N175" s="15">
        <f t="shared" si="9"/>
        <v>11000000</v>
      </c>
      <c r="O175" s="15">
        <f t="shared" si="10"/>
        <v>55000000</v>
      </c>
      <c r="P175" s="15">
        <f t="shared" si="11"/>
        <v>2750000</v>
      </c>
    </row>
    <row r="176" spans="1:16" x14ac:dyDescent="0.25">
      <c r="A176" s="17">
        <v>4</v>
      </c>
      <c r="B176" s="18" t="s">
        <v>45</v>
      </c>
      <c r="C176" s="18">
        <v>2</v>
      </c>
      <c r="D176" s="18" t="s">
        <v>49</v>
      </c>
      <c r="E176" s="19" t="s">
        <v>123</v>
      </c>
      <c r="F176" s="11">
        <v>262</v>
      </c>
      <c r="G176" s="20" t="s">
        <v>115</v>
      </c>
      <c r="H176" s="20">
        <v>2015</v>
      </c>
      <c r="I176" s="21" t="s">
        <v>142</v>
      </c>
      <c r="J176" s="18" t="s">
        <v>23</v>
      </c>
      <c r="K176" s="18">
        <v>3</v>
      </c>
      <c r="L176" s="8">
        <v>22000000</v>
      </c>
      <c r="M176" s="22">
        <f t="shared" si="8"/>
        <v>66000000</v>
      </c>
      <c r="N176" s="15">
        <f t="shared" si="9"/>
        <v>16500000</v>
      </c>
      <c r="O176" s="15">
        <f t="shared" si="10"/>
        <v>82500000</v>
      </c>
      <c r="P176" s="15">
        <f t="shared" si="11"/>
        <v>4125000</v>
      </c>
    </row>
    <row r="177" spans="1:16" x14ac:dyDescent="0.25">
      <c r="A177" s="17">
        <v>5</v>
      </c>
      <c r="B177" s="18" t="s">
        <v>52</v>
      </c>
      <c r="C177" s="18">
        <v>1</v>
      </c>
      <c r="D177" s="18" t="s">
        <v>53</v>
      </c>
      <c r="E177" s="19" t="s">
        <v>124</v>
      </c>
      <c r="F177" s="11">
        <v>263</v>
      </c>
      <c r="G177" s="20" t="s">
        <v>116</v>
      </c>
      <c r="H177" s="20">
        <v>2016</v>
      </c>
      <c r="I177" s="23" t="s">
        <v>143</v>
      </c>
      <c r="J177" s="18" t="s">
        <v>25</v>
      </c>
      <c r="K177" s="18">
        <v>1</v>
      </c>
      <c r="L177" s="8">
        <v>22000000</v>
      </c>
      <c r="M177" s="16">
        <f t="shared" si="8"/>
        <v>22000000</v>
      </c>
      <c r="N177" s="15">
        <f t="shared" si="9"/>
        <v>5500000</v>
      </c>
      <c r="O177" s="15">
        <f t="shared" si="10"/>
        <v>27500000</v>
      </c>
      <c r="P177" s="15">
        <f t="shared" si="11"/>
        <v>1375000</v>
      </c>
    </row>
    <row r="178" spans="1:16" x14ac:dyDescent="0.25">
      <c r="A178" s="17">
        <v>5</v>
      </c>
      <c r="B178" s="18" t="s">
        <v>52</v>
      </c>
      <c r="C178" s="18">
        <v>1</v>
      </c>
      <c r="D178" s="18" t="s">
        <v>53</v>
      </c>
      <c r="E178" s="19" t="s">
        <v>125</v>
      </c>
      <c r="F178" s="11">
        <v>264</v>
      </c>
      <c r="G178" s="20" t="s">
        <v>117</v>
      </c>
      <c r="H178" s="20">
        <v>2015</v>
      </c>
      <c r="I178" s="21" t="s">
        <v>144</v>
      </c>
      <c r="J178" s="18" t="s">
        <v>34</v>
      </c>
      <c r="K178" s="18">
        <v>2</v>
      </c>
      <c r="L178" s="8">
        <v>22000000</v>
      </c>
      <c r="M178" s="22">
        <f t="shared" si="8"/>
        <v>44000000</v>
      </c>
      <c r="N178" s="15">
        <f t="shared" si="9"/>
        <v>11000000</v>
      </c>
      <c r="O178" s="15">
        <f t="shared" si="10"/>
        <v>55000000</v>
      </c>
      <c r="P178" s="15">
        <f t="shared" si="11"/>
        <v>2750000</v>
      </c>
    </row>
    <row r="179" spans="1:16" x14ac:dyDescent="0.25">
      <c r="A179" s="17">
        <v>5</v>
      </c>
      <c r="B179" s="18" t="s">
        <v>52</v>
      </c>
      <c r="C179" s="18">
        <v>2</v>
      </c>
      <c r="D179" s="18" t="s">
        <v>56</v>
      </c>
      <c r="E179" s="19" t="s">
        <v>126</v>
      </c>
      <c r="F179" s="11">
        <v>265</v>
      </c>
      <c r="G179" s="20" t="s">
        <v>118</v>
      </c>
      <c r="H179" s="20">
        <v>2015</v>
      </c>
      <c r="I179" s="23" t="s">
        <v>145</v>
      </c>
      <c r="J179" s="18" t="s">
        <v>25</v>
      </c>
      <c r="K179" s="18">
        <v>3</v>
      </c>
      <c r="L179" s="8">
        <v>22000000</v>
      </c>
      <c r="M179" s="16">
        <f t="shared" si="8"/>
        <v>66000000</v>
      </c>
      <c r="N179" s="15">
        <f t="shared" si="9"/>
        <v>16500000</v>
      </c>
      <c r="O179" s="15">
        <f t="shared" si="10"/>
        <v>82500000</v>
      </c>
      <c r="P179" s="15">
        <f t="shared" si="11"/>
        <v>4125000</v>
      </c>
    </row>
    <row r="180" spans="1:16" x14ac:dyDescent="0.25">
      <c r="A180" s="17">
        <v>5</v>
      </c>
      <c r="B180" s="18" t="s">
        <v>52</v>
      </c>
      <c r="C180" s="18">
        <v>2</v>
      </c>
      <c r="D180" s="18" t="s">
        <v>56</v>
      </c>
      <c r="E180" s="19" t="s">
        <v>127</v>
      </c>
      <c r="F180" s="11">
        <v>266</v>
      </c>
      <c r="G180" s="20" t="s">
        <v>119</v>
      </c>
      <c r="H180" s="20">
        <v>2016</v>
      </c>
      <c r="I180" s="21" t="s">
        <v>146</v>
      </c>
      <c r="J180" s="18" t="s">
        <v>23</v>
      </c>
      <c r="K180" s="18">
        <v>1</v>
      </c>
      <c r="L180" s="8">
        <v>22000000</v>
      </c>
      <c r="M180" s="22">
        <f t="shared" si="8"/>
        <v>22000000</v>
      </c>
      <c r="N180" s="15">
        <f t="shared" si="9"/>
        <v>5500000</v>
      </c>
      <c r="O180" s="15">
        <f t="shared" si="10"/>
        <v>27500000</v>
      </c>
      <c r="P180" s="15">
        <f t="shared" si="11"/>
        <v>1375000</v>
      </c>
    </row>
    <row r="181" spans="1:16" x14ac:dyDescent="0.25">
      <c r="A181" s="17">
        <v>1</v>
      </c>
      <c r="B181" s="18" t="s">
        <v>17</v>
      </c>
      <c r="C181" s="18">
        <v>1</v>
      </c>
      <c r="D181" s="18" t="s">
        <v>18</v>
      </c>
      <c r="E181" s="19" t="s">
        <v>122</v>
      </c>
      <c r="F181" s="11">
        <v>267</v>
      </c>
      <c r="G181" s="20" t="s">
        <v>19</v>
      </c>
      <c r="H181" s="20">
        <v>2015</v>
      </c>
      <c r="I181" s="23" t="s">
        <v>20</v>
      </c>
      <c r="J181" s="18" t="s">
        <v>21</v>
      </c>
      <c r="K181" s="18">
        <v>2</v>
      </c>
      <c r="L181" s="8">
        <v>22000000</v>
      </c>
      <c r="M181" s="16">
        <f t="shared" si="8"/>
        <v>44000000</v>
      </c>
      <c r="N181" s="15">
        <f t="shared" si="9"/>
        <v>11000000</v>
      </c>
      <c r="O181" s="15">
        <f t="shared" si="10"/>
        <v>55000000</v>
      </c>
      <c r="P181" s="15">
        <f t="shared" si="11"/>
        <v>2750000</v>
      </c>
    </row>
    <row r="182" spans="1:16" x14ac:dyDescent="0.25">
      <c r="A182" s="17">
        <v>1</v>
      </c>
      <c r="B182" s="18" t="s">
        <v>17</v>
      </c>
      <c r="C182" s="18">
        <v>1</v>
      </c>
      <c r="D182" s="18" t="s">
        <v>18</v>
      </c>
      <c r="E182" s="19" t="s">
        <v>123</v>
      </c>
      <c r="F182" s="11">
        <v>268</v>
      </c>
      <c r="G182" s="20" t="s">
        <v>22</v>
      </c>
      <c r="H182" s="20">
        <v>2016</v>
      </c>
      <c r="I182" s="21" t="s">
        <v>60</v>
      </c>
      <c r="J182" s="18" t="s">
        <v>23</v>
      </c>
      <c r="K182" s="18">
        <v>3</v>
      </c>
      <c r="L182" s="8">
        <v>22000000</v>
      </c>
      <c r="M182" s="22">
        <f t="shared" si="8"/>
        <v>66000000</v>
      </c>
      <c r="N182" s="15">
        <f t="shared" si="9"/>
        <v>16500000</v>
      </c>
      <c r="O182" s="15">
        <f t="shared" si="10"/>
        <v>82500000</v>
      </c>
      <c r="P182" s="15">
        <f t="shared" si="11"/>
        <v>4125000</v>
      </c>
    </row>
    <row r="183" spans="1:16" x14ac:dyDescent="0.25">
      <c r="A183" s="17">
        <v>1</v>
      </c>
      <c r="B183" s="18" t="s">
        <v>17</v>
      </c>
      <c r="C183" s="18">
        <v>1</v>
      </c>
      <c r="D183" s="18" t="s">
        <v>18</v>
      </c>
      <c r="E183" s="19" t="s">
        <v>124</v>
      </c>
      <c r="F183" s="11">
        <v>269</v>
      </c>
      <c r="G183" s="20" t="s">
        <v>24</v>
      </c>
      <c r="H183" s="20">
        <v>2015</v>
      </c>
      <c r="I183" s="23" t="s">
        <v>83</v>
      </c>
      <c r="J183" s="18" t="s">
        <v>25</v>
      </c>
      <c r="K183" s="18">
        <v>1</v>
      </c>
      <c r="L183" s="8">
        <v>22000000</v>
      </c>
      <c r="M183" s="16">
        <f t="shared" si="8"/>
        <v>22000000</v>
      </c>
      <c r="N183" s="15">
        <f t="shared" si="9"/>
        <v>5500000</v>
      </c>
      <c r="O183" s="15">
        <f t="shared" si="10"/>
        <v>27500000</v>
      </c>
      <c r="P183" s="15">
        <f t="shared" si="11"/>
        <v>1375000</v>
      </c>
    </row>
    <row r="184" spans="1:16" x14ac:dyDescent="0.25">
      <c r="A184" s="17">
        <v>1</v>
      </c>
      <c r="B184" s="18" t="s">
        <v>17</v>
      </c>
      <c r="C184" s="18">
        <v>2</v>
      </c>
      <c r="D184" s="18" t="s">
        <v>26</v>
      </c>
      <c r="E184" s="19" t="s">
        <v>125</v>
      </c>
      <c r="F184" s="11">
        <v>270</v>
      </c>
      <c r="G184" s="20" t="s">
        <v>27</v>
      </c>
      <c r="H184" s="20">
        <v>2016</v>
      </c>
      <c r="I184" s="21" t="s">
        <v>77</v>
      </c>
      <c r="J184" s="18" t="s">
        <v>25</v>
      </c>
      <c r="K184" s="18">
        <v>2</v>
      </c>
      <c r="L184" s="8">
        <v>22000000</v>
      </c>
      <c r="M184" s="22">
        <f t="shared" si="8"/>
        <v>44000000</v>
      </c>
      <c r="N184" s="15">
        <f t="shared" si="9"/>
        <v>11000000</v>
      </c>
      <c r="O184" s="15">
        <f t="shared" si="10"/>
        <v>55000000</v>
      </c>
      <c r="P184" s="15">
        <f t="shared" si="11"/>
        <v>2750000</v>
      </c>
    </row>
    <row r="185" spans="1:16" x14ac:dyDescent="0.25">
      <c r="A185" s="17">
        <v>1</v>
      </c>
      <c r="B185" s="18" t="s">
        <v>17</v>
      </c>
      <c r="C185" s="18">
        <v>2</v>
      </c>
      <c r="D185" s="18" t="s">
        <v>26</v>
      </c>
      <c r="E185" s="19" t="s">
        <v>126</v>
      </c>
      <c r="F185" s="11">
        <v>271</v>
      </c>
      <c r="G185" s="20" t="s">
        <v>28</v>
      </c>
      <c r="H185" s="20">
        <v>2015</v>
      </c>
      <c r="I185" s="23" t="s">
        <v>136</v>
      </c>
      <c r="J185" s="18" t="s">
        <v>25</v>
      </c>
      <c r="K185" s="18">
        <v>3</v>
      </c>
      <c r="L185" s="8">
        <v>22000000</v>
      </c>
      <c r="M185" s="16">
        <f t="shared" si="8"/>
        <v>66000000</v>
      </c>
      <c r="N185" s="15">
        <f t="shared" si="9"/>
        <v>16500000</v>
      </c>
      <c r="O185" s="15">
        <f t="shared" si="10"/>
        <v>82500000</v>
      </c>
      <c r="P185" s="15">
        <f t="shared" si="11"/>
        <v>4125000</v>
      </c>
    </row>
    <row r="186" spans="1:16" x14ac:dyDescent="0.25">
      <c r="A186" s="17">
        <v>2</v>
      </c>
      <c r="B186" s="18" t="s">
        <v>29</v>
      </c>
      <c r="C186" s="18">
        <v>1</v>
      </c>
      <c r="D186" s="18" t="s">
        <v>30</v>
      </c>
      <c r="E186" s="19" t="s">
        <v>127</v>
      </c>
      <c r="F186" s="11">
        <v>272</v>
      </c>
      <c r="G186" s="20" t="s">
        <v>31</v>
      </c>
      <c r="H186" s="20">
        <v>2016</v>
      </c>
      <c r="I186" s="21" t="s">
        <v>137</v>
      </c>
      <c r="J186" s="18" t="s">
        <v>23</v>
      </c>
      <c r="K186" s="18">
        <v>1</v>
      </c>
      <c r="L186" s="8">
        <v>22000000</v>
      </c>
      <c r="M186" s="22">
        <f t="shared" si="8"/>
        <v>22000000</v>
      </c>
      <c r="N186" s="15">
        <f t="shared" si="9"/>
        <v>5500000</v>
      </c>
      <c r="O186" s="15">
        <f t="shared" si="10"/>
        <v>27500000</v>
      </c>
      <c r="P186" s="15">
        <f t="shared" si="11"/>
        <v>1375000</v>
      </c>
    </row>
    <row r="187" spans="1:16" x14ac:dyDescent="0.25">
      <c r="A187" s="17">
        <v>2</v>
      </c>
      <c r="B187" s="18" t="s">
        <v>29</v>
      </c>
      <c r="C187" s="18">
        <v>1</v>
      </c>
      <c r="D187" s="18" t="s">
        <v>30</v>
      </c>
      <c r="E187" s="19" t="s">
        <v>128</v>
      </c>
      <c r="F187" s="11">
        <v>273</v>
      </c>
      <c r="G187" s="20" t="s">
        <v>32</v>
      </c>
      <c r="H187" s="20">
        <v>2015</v>
      </c>
      <c r="I187" s="23" t="s">
        <v>138</v>
      </c>
      <c r="J187" s="18" t="s">
        <v>21</v>
      </c>
      <c r="K187" s="18">
        <v>2</v>
      </c>
      <c r="L187" s="8">
        <v>22000000</v>
      </c>
      <c r="M187" s="16">
        <f t="shared" si="8"/>
        <v>44000000</v>
      </c>
      <c r="N187" s="15">
        <f t="shared" si="9"/>
        <v>11000000</v>
      </c>
      <c r="O187" s="15">
        <f t="shared" si="10"/>
        <v>55000000</v>
      </c>
      <c r="P187" s="15">
        <f t="shared" si="11"/>
        <v>2750000</v>
      </c>
    </row>
    <row r="188" spans="1:16" x14ac:dyDescent="0.25">
      <c r="A188" s="17">
        <v>2</v>
      </c>
      <c r="B188" s="18" t="s">
        <v>29</v>
      </c>
      <c r="C188" s="18">
        <v>1</v>
      </c>
      <c r="D188" s="18" t="s">
        <v>30</v>
      </c>
      <c r="E188" s="19" t="s">
        <v>129</v>
      </c>
      <c r="F188" s="11">
        <v>274</v>
      </c>
      <c r="G188" s="20" t="s">
        <v>33</v>
      </c>
      <c r="H188" s="20">
        <v>2016</v>
      </c>
      <c r="I188" s="21" t="s">
        <v>139</v>
      </c>
      <c r="J188" s="18" t="s">
        <v>34</v>
      </c>
      <c r="K188" s="18">
        <v>3</v>
      </c>
      <c r="L188" s="8">
        <v>22000000</v>
      </c>
      <c r="M188" s="22">
        <f t="shared" si="8"/>
        <v>66000000</v>
      </c>
      <c r="N188" s="15">
        <f t="shared" si="9"/>
        <v>16500000</v>
      </c>
      <c r="O188" s="15">
        <f t="shared" si="10"/>
        <v>82500000</v>
      </c>
      <c r="P188" s="15">
        <f t="shared" si="11"/>
        <v>4125000</v>
      </c>
    </row>
    <row r="189" spans="1:16" x14ac:dyDescent="0.25">
      <c r="A189" s="17">
        <v>2</v>
      </c>
      <c r="B189" s="18" t="s">
        <v>29</v>
      </c>
      <c r="C189" s="18">
        <v>2</v>
      </c>
      <c r="D189" s="18" t="s">
        <v>35</v>
      </c>
      <c r="E189" s="19" t="s">
        <v>130</v>
      </c>
      <c r="F189" s="11">
        <v>275</v>
      </c>
      <c r="G189" s="20" t="s">
        <v>36</v>
      </c>
      <c r="H189" s="20">
        <v>2015</v>
      </c>
      <c r="I189" s="23" t="s">
        <v>140</v>
      </c>
      <c r="J189" s="18" t="s">
        <v>23</v>
      </c>
      <c r="K189" s="18">
        <v>1</v>
      </c>
      <c r="L189" s="8">
        <v>22000000</v>
      </c>
      <c r="M189" s="16">
        <f t="shared" si="8"/>
        <v>22000000</v>
      </c>
      <c r="N189" s="15">
        <f t="shared" si="9"/>
        <v>5500000</v>
      </c>
      <c r="O189" s="15">
        <f t="shared" si="10"/>
        <v>27500000</v>
      </c>
      <c r="P189" s="15">
        <f t="shared" si="11"/>
        <v>1375000</v>
      </c>
    </row>
    <row r="190" spans="1:16" x14ac:dyDescent="0.25">
      <c r="A190" s="17">
        <v>2</v>
      </c>
      <c r="B190" s="18" t="s">
        <v>29</v>
      </c>
      <c r="C190" s="18">
        <v>2</v>
      </c>
      <c r="D190" s="18" t="s">
        <v>35</v>
      </c>
      <c r="E190" s="19" t="s">
        <v>131</v>
      </c>
      <c r="F190" s="11">
        <v>276</v>
      </c>
      <c r="G190" s="20" t="s">
        <v>37</v>
      </c>
      <c r="H190" s="20">
        <v>2016</v>
      </c>
      <c r="I190" s="21" t="s">
        <v>141</v>
      </c>
      <c r="J190" s="18" t="s">
        <v>21</v>
      </c>
      <c r="K190" s="18">
        <v>2</v>
      </c>
      <c r="L190" s="8">
        <v>22000000</v>
      </c>
      <c r="M190" s="22">
        <f t="shared" si="8"/>
        <v>44000000</v>
      </c>
      <c r="N190" s="15">
        <f t="shared" si="9"/>
        <v>11000000</v>
      </c>
      <c r="O190" s="15">
        <f t="shared" si="10"/>
        <v>55000000</v>
      </c>
      <c r="P190" s="15">
        <f t="shared" si="11"/>
        <v>2750000</v>
      </c>
    </row>
    <row r="191" spans="1:16" x14ac:dyDescent="0.25">
      <c r="A191" s="17">
        <v>3</v>
      </c>
      <c r="B191" s="18" t="s">
        <v>38</v>
      </c>
      <c r="C191" s="18">
        <v>1</v>
      </c>
      <c r="D191" s="18" t="s">
        <v>39</v>
      </c>
      <c r="E191" s="19" t="s">
        <v>132</v>
      </c>
      <c r="F191" s="11">
        <v>277</v>
      </c>
      <c r="G191" s="20" t="s">
        <v>40</v>
      </c>
      <c r="H191" s="20">
        <v>2015</v>
      </c>
      <c r="I191" s="23" t="s">
        <v>142</v>
      </c>
      <c r="J191" s="18" t="s">
        <v>21</v>
      </c>
      <c r="K191" s="18">
        <v>3</v>
      </c>
      <c r="L191" s="8">
        <v>22000000</v>
      </c>
      <c r="M191" s="16">
        <f t="shared" si="8"/>
        <v>66000000</v>
      </c>
      <c r="N191" s="15">
        <f t="shared" si="9"/>
        <v>16500000</v>
      </c>
      <c r="O191" s="15">
        <f t="shared" si="10"/>
        <v>82500000</v>
      </c>
      <c r="P191" s="15">
        <f t="shared" si="11"/>
        <v>4125000</v>
      </c>
    </row>
    <row r="192" spans="1:16" x14ac:dyDescent="0.25">
      <c r="A192" s="17">
        <v>3</v>
      </c>
      <c r="B192" s="18" t="s">
        <v>38</v>
      </c>
      <c r="C192" s="18">
        <v>1</v>
      </c>
      <c r="D192" s="18" t="s">
        <v>39</v>
      </c>
      <c r="E192" s="19" t="s">
        <v>133</v>
      </c>
      <c r="F192" s="11">
        <v>278</v>
      </c>
      <c r="G192" s="20" t="s">
        <v>41</v>
      </c>
      <c r="H192" s="20">
        <v>2016</v>
      </c>
      <c r="I192" s="21" t="s">
        <v>143</v>
      </c>
      <c r="J192" s="18" t="s">
        <v>21</v>
      </c>
      <c r="K192" s="18">
        <v>1</v>
      </c>
      <c r="L192" s="8">
        <v>22000000</v>
      </c>
      <c r="M192" s="22">
        <f t="shared" si="8"/>
        <v>22000000</v>
      </c>
      <c r="N192" s="15">
        <f t="shared" si="9"/>
        <v>5500000</v>
      </c>
      <c r="O192" s="15">
        <f t="shared" si="10"/>
        <v>27500000</v>
      </c>
      <c r="P192" s="15">
        <f t="shared" si="11"/>
        <v>1375000</v>
      </c>
    </row>
    <row r="193" spans="1:16" x14ac:dyDescent="0.25">
      <c r="A193" s="17">
        <v>3</v>
      </c>
      <c r="B193" s="18" t="s">
        <v>38</v>
      </c>
      <c r="C193" s="18">
        <v>2</v>
      </c>
      <c r="D193" s="18" t="s">
        <v>42</v>
      </c>
      <c r="E193" s="19" t="s">
        <v>122</v>
      </c>
      <c r="F193" s="11">
        <v>279</v>
      </c>
      <c r="G193" s="20" t="s">
        <v>43</v>
      </c>
      <c r="H193" s="20">
        <v>2015</v>
      </c>
      <c r="I193" s="23" t="s">
        <v>144</v>
      </c>
      <c r="J193" s="18" t="s">
        <v>21</v>
      </c>
      <c r="K193" s="18">
        <v>2</v>
      </c>
      <c r="L193" s="8">
        <v>22000000</v>
      </c>
      <c r="M193" s="16">
        <f t="shared" si="8"/>
        <v>44000000</v>
      </c>
      <c r="N193" s="15">
        <f t="shared" si="9"/>
        <v>11000000</v>
      </c>
      <c r="O193" s="15">
        <f t="shared" si="10"/>
        <v>55000000</v>
      </c>
      <c r="P193" s="15">
        <f t="shared" si="11"/>
        <v>2750000</v>
      </c>
    </row>
    <row r="194" spans="1:16" x14ac:dyDescent="0.25">
      <c r="A194" s="17">
        <v>3</v>
      </c>
      <c r="B194" s="18" t="s">
        <v>38</v>
      </c>
      <c r="C194" s="18">
        <v>2</v>
      </c>
      <c r="D194" s="18" t="s">
        <v>42</v>
      </c>
      <c r="E194" s="19" t="s">
        <v>122</v>
      </c>
      <c r="F194" s="11">
        <v>280</v>
      </c>
      <c r="G194" s="20" t="s">
        <v>44</v>
      </c>
      <c r="H194" s="20">
        <v>2016</v>
      </c>
      <c r="I194" s="21" t="s">
        <v>145</v>
      </c>
      <c r="J194" s="18" t="s">
        <v>25</v>
      </c>
      <c r="K194" s="18">
        <v>3</v>
      </c>
      <c r="L194" s="8">
        <v>22000000</v>
      </c>
      <c r="M194" s="22">
        <f t="shared" si="8"/>
        <v>66000000</v>
      </c>
      <c r="N194" s="15">
        <f t="shared" si="9"/>
        <v>16500000</v>
      </c>
      <c r="O194" s="15">
        <f t="shared" si="10"/>
        <v>82500000</v>
      </c>
      <c r="P194" s="15">
        <f t="shared" si="11"/>
        <v>4125000</v>
      </c>
    </row>
    <row r="195" spans="1:16" x14ac:dyDescent="0.25">
      <c r="A195" s="17">
        <v>4</v>
      </c>
      <c r="B195" s="18" t="s">
        <v>45</v>
      </c>
      <c r="C195" s="18">
        <v>1</v>
      </c>
      <c r="D195" s="18" t="s">
        <v>46</v>
      </c>
      <c r="E195" s="19" t="s">
        <v>123</v>
      </c>
      <c r="F195" s="11">
        <v>281</v>
      </c>
      <c r="G195" s="20" t="s">
        <v>47</v>
      </c>
      <c r="H195" s="20">
        <v>2015</v>
      </c>
      <c r="I195" s="23" t="s">
        <v>146</v>
      </c>
      <c r="J195" s="18" t="s">
        <v>34</v>
      </c>
      <c r="K195" s="18">
        <v>1</v>
      </c>
      <c r="L195" s="8">
        <v>22000000</v>
      </c>
      <c r="M195" s="16">
        <f t="shared" si="8"/>
        <v>22000000</v>
      </c>
      <c r="N195" s="15">
        <f t="shared" si="9"/>
        <v>5500000</v>
      </c>
      <c r="O195" s="15">
        <f t="shared" si="10"/>
        <v>27500000</v>
      </c>
      <c r="P195" s="15">
        <f t="shared" si="11"/>
        <v>1375000</v>
      </c>
    </row>
    <row r="196" spans="1:16" x14ac:dyDescent="0.25">
      <c r="A196" s="17">
        <v>4</v>
      </c>
      <c r="B196" s="18" t="s">
        <v>45</v>
      </c>
      <c r="C196" s="18">
        <v>1</v>
      </c>
      <c r="D196" s="18" t="s">
        <v>46</v>
      </c>
      <c r="E196" s="19" t="s">
        <v>124</v>
      </c>
      <c r="F196" s="11">
        <v>282</v>
      </c>
      <c r="G196" s="20" t="s">
        <v>48</v>
      </c>
      <c r="H196" s="20">
        <v>2016</v>
      </c>
      <c r="I196" s="21" t="s">
        <v>147</v>
      </c>
      <c r="J196" s="18" t="s">
        <v>25</v>
      </c>
      <c r="K196" s="18">
        <v>2</v>
      </c>
      <c r="L196" s="8">
        <v>22000000</v>
      </c>
      <c r="M196" s="22">
        <f t="shared" si="8"/>
        <v>44000000</v>
      </c>
      <c r="N196" s="15">
        <f t="shared" si="9"/>
        <v>11000000</v>
      </c>
      <c r="O196" s="15">
        <f t="shared" si="10"/>
        <v>55000000</v>
      </c>
      <c r="P196" s="15">
        <f t="shared" si="11"/>
        <v>2750000</v>
      </c>
    </row>
    <row r="197" spans="1:16" x14ac:dyDescent="0.25">
      <c r="A197" s="17">
        <v>4</v>
      </c>
      <c r="B197" s="18" t="s">
        <v>45</v>
      </c>
      <c r="C197" s="18">
        <v>2</v>
      </c>
      <c r="D197" s="18" t="s">
        <v>49</v>
      </c>
      <c r="E197" s="19" t="s">
        <v>125</v>
      </c>
      <c r="F197" s="11">
        <v>283</v>
      </c>
      <c r="G197" s="20" t="s">
        <v>50</v>
      </c>
      <c r="H197" s="20">
        <v>2015</v>
      </c>
      <c r="I197" s="23" t="s">
        <v>148</v>
      </c>
      <c r="J197" s="18" t="s">
        <v>21</v>
      </c>
      <c r="K197" s="18">
        <v>3</v>
      </c>
      <c r="L197" s="8">
        <v>15000000</v>
      </c>
      <c r="M197" s="16">
        <f t="shared" si="8"/>
        <v>45000000</v>
      </c>
      <c r="N197" s="15">
        <f t="shared" si="9"/>
        <v>11250000</v>
      </c>
      <c r="O197" s="15">
        <f t="shared" si="10"/>
        <v>56250000</v>
      </c>
      <c r="P197" s="15">
        <f t="shared" si="11"/>
        <v>2812500</v>
      </c>
    </row>
    <row r="198" spans="1:16" x14ac:dyDescent="0.25">
      <c r="A198" s="17">
        <v>4</v>
      </c>
      <c r="B198" s="18" t="s">
        <v>45</v>
      </c>
      <c r="C198" s="18">
        <v>2</v>
      </c>
      <c r="D198" s="18" t="s">
        <v>49</v>
      </c>
      <c r="E198" s="19" t="s">
        <v>126</v>
      </c>
      <c r="F198" s="11">
        <v>284</v>
      </c>
      <c r="G198" s="20" t="s">
        <v>51</v>
      </c>
      <c r="H198" s="20">
        <v>2016</v>
      </c>
      <c r="I198" s="21" t="s">
        <v>20</v>
      </c>
      <c r="J198" s="18" t="s">
        <v>23</v>
      </c>
      <c r="K198" s="18">
        <v>1</v>
      </c>
      <c r="L198" s="8">
        <v>15000000</v>
      </c>
      <c r="M198" s="22">
        <f t="shared" si="8"/>
        <v>15000000</v>
      </c>
      <c r="N198" s="15">
        <f t="shared" si="9"/>
        <v>3750000</v>
      </c>
      <c r="O198" s="15">
        <f t="shared" si="10"/>
        <v>18750000</v>
      </c>
      <c r="P198" s="15">
        <f t="shared" si="11"/>
        <v>937500</v>
      </c>
    </row>
    <row r="199" spans="1:16" x14ac:dyDescent="0.25">
      <c r="A199" s="17">
        <v>5</v>
      </c>
      <c r="B199" s="18" t="s">
        <v>52</v>
      </c>
      <c r="C199" s="18">
        <v>1</v>
      </c>
      <c r="D199" s="18" t="s">
        <v>53</v>
      </c>
      <c r="E199" s="19" t="s">
        <v>127</v>
      </c>
      <c r="F199" s="11">
        <v>285</v>
      </c>
      <c r="G199" s="20" t="s">
        <v>54</v>
      </c>
      <c r="H199" s="20">
        <v>2015</v>
      </c>
      <c r="I199" s="23" t="s">
        <v>60</v>
      </c>
      <c r="J199" s="18" t="s">
        <v>34</v>
      </c>
      <c r="K199" s="18">
        <v>2</v>
      </c>
      <c r="L199" s="8">
        <v>15000000</v>
      </c>
      <c r="M199" s="16">
        <f t="shared" si="8"/>
        <v>30000000</v>
      </c>
      <c r="N199" s="15">
        <f t="shared" si="9"/>
        <v>7500000</v>
      </c>
      <c r="O199" s="15">
        <f t="shared" si="10"/>
        <v>37500000</v>
      </c>
      <c r="P199" s="15">
        <f t="shared" si="11"/>
        <v>1875000</v>
      </c>
    </row>
    <row r="200" spans="1:16" x14ac:dyDescent="0.25">
      <c r="A200" s="17">
        <v>5</v>
      </c>
      <c r="B200" s="18" t="s">
        <v>52</v>
      </c>
      <c r="C200" s="18">
        <v>1</v>
      </c>
      <c r="D200" s="18" t="s">
        <v>53</v>
      </c>
      <c r="E200" s="19" t="s">
        <v>128</v>
      </c>
      <c r="F200" s="11">
        <v>286</v>
      </c>
      <c r="G200" s="20" t="s">
        <v>55</v>
      </c>
      <c r="H200" s="20">
        <v>2016</v>
      </c>
      <c r="I200" s="21" t="s">
        <v>83</v>
      </c>
      <c r="J200" s="18" t="s">
        <v>23</v>
      </c>
      <c r="K200" s="18">
        <v>3</v>
      </c>
      <c r="L200" s="8">
        <v>15000000</v>
      </c>
      <c r="M200" s="22">
        <f t="shared" si="8"/>
        <v>45000000</v>
      </c>
      <c r="N200" s="15">
        <f t="shared" si="9"/>
        <v>11250000</v>
      </c>
      <c r="O200" s="15">
        <f t="shared" si="10"/>
        <v>56250000</v>
      </c>
      <c r="P200" s="15">
        <f t="shared" si="11"/>
        <v>2812500</v>
      </c>
    </row>
    <row r="201" spans="1:16" x14ac:dyDescent="0.25">
      <c r="A201" s="17">
        <v>5</v>
      </c>
      <c r="B201" s="18" t="s">
        <v>52</v>
      </c>
      <c r="C201" s="18">
        <v>2</v>
      </c>
      <c r="D201" s="18" t="s">
        <v>56</v>
      </c>
      <c r="E201" s="19" t="s">
        <v>129</v>
      </c>
      <c r="F201" s="11">
        <v>287</v>
      </c>
      <c r="G201" s="20" t="s">
        <v>57</v>
      </c>
      <c r="H201" s="20">
        <v>2015</v>
      </c>
      <c r="I201" s="23" t="s">
        <v>77</v>
      </c>
      <c r="J201" s="18" t="s">
        <v>23</v>
      </c>
      <c r="K201" s="18">
        <v>1</v>
      </c>
      <c r="L201" s="8">
        <v>15000000</v>
      </c>
      <c r="M201" s="16">
        <f t="shared" si="8"/>
        <v>15000000</v>
      </c>
      <c r="N201" s="15">
        <f t="shared" si="9"/>
        <v>3750000</v>
      </c>
      <c r="O201" s="15">
        <f t="shared" si="10"/>
        <v>18750000</v>
      </c>
      <c r="P201" s="15">
        <f t="shared" si="11"/>
        <v>937500</v>
      </c>
    </row>
    <row r="202" spans="1:16" x14ac:dyDescent="0.25">
      <c r="A202" s="17">
        <v>5</v>
      </c>
      <c r="B202" s="18" t="s">
        <v>52</v>
      </c>
      <c r="C202" s="18">
        <v>2</v>
      </c>
      <c r="D202" s="18" t="s">
        <v>56</v>
      </c>
      <c r="E202" s="19" t="s">
        <v>130</v>
      </c>
      <c r="F202" s="11">
        <v>288</v>
      </c>
      <c r="G202" s="20" t="s">
        <v>58</v>
      </c>
      <c r="H202" s="20">
        <v>2016</v>
      </c>
      <c r="I202" s="21" t="s">
        <v>136</v>
      </c>
      <c r="J202" s="18" t="s">
        <v>21</v>
      </c>
      <c r="K202" s="18">
        <v>2</v>
      </c>
      <c r="L202" s="8">
        <v>15000000</v>
      </c>
      <c r="M202" s="22">
        <f t="shared" si="8"/>
        <v>30000000</v>
      </c>
      <c r="N202" s="15">
        <f t="shared" si="9"/>
        <v>7500000</v>
      </c>
      <c r="O202" s="15">
        <f t="shared" si="10"/>
        <v>37500000</v>
      </c>
      <c r="P202" s="15">
        <f t="shared" si="11"/>
        <v>1875000</v>
      </c>
    </row>
    <row r="203" spans="1:16" x14ac:dyDescent="0.25">
      <c r="A203" s="17">
        <v>1</v>
      </c>
      <c r="B203" s="18" t="s">
        <v>17</v>
      </c>
      <c r="C203" s="18">
        <v>1</v>
      </c>
      <c r="D203" s="18" t="s">
        <v>18</v>
      </c>
      <c r="E203" s="19" t="s">
        <v>131</v>
      </c>
      <c r="F203" s="11">
        <v>289</v>
      </c>
      <c r="G203" s="20" t="s">
        <v>59</v>
      </c>
      <c r="H203" s="20">
        <v>2015</v>
      </c>
      <c r="I203" s="23" t="s">
        <v>137</v>
      </c>
      <c r="J203" s="18" t="s">
        <v>25</v>
      </c>
      <c r="K203" s="18">
        <v>3</v>
      </c>
      <c r="L203" s="8">
        <v>15000000</v>
      </c>
      <c r="M203" s="16">
        <f t="shared" si="8"/>
        <v>45000000</v>
      </c>
      <c r="N203" s="15">
        <f t="shared" si="9"/>
        <v>11250000</v>
      </c>
      <c r="O203" s="15">
        <f t="shared" si="10"/>
        <v>56250000</v>
      </c>
      <c r="P203" s="15">
        <f t="shared" si="11"/>
        <v>2812500</v>
      </c>
    </row>
    <row r="204" spans="1:16" x14ac:dyDescent="0.25">
      <c r="A204" s="17">
        <v>1</v>
      </c>
      <c r="B204" s="18" t="s">
        <v>17</v>
      </c>
      <c r="C204" s="18">
        <v>1</v>
      </c>
      <c r="D204" s="18" t="s">
        <v>18</v>
      </c>
      <c r="E204" s="19" t="s">
        <v>132</v>
      </c>
      <c r="F204" s="11">
        <v>290</v>
      </c>
      <c r="G204" s="20" t="s">
        <v>50</v>
      </c>
      <c r="H204" s="20">
        <v>2016</v>
      </c>
      <c r="I204" s="21" t="s">
        <v>138</v>
      </c>
      <c r="J204" s="18" t="s">
        <v>34</v>
      </c>
      <c r="K204" s="18">
        <v>1</v>
      </c>
      <c r="L204" s="8">
        <v>15000000</v>
      </c>
      <c r="M204" s="22">
        <f t="shared" si="8"/>
        <v>15000000</v>
      </c>
      <c r="N204" s="15">
        <f t="shared" si="9"/>
        <v>3750000</v>
      </c>
      <c r="O204" s="15">
        <f t="shared" si="10"/>
        <v>18750000</v>
      </c>
      <c r="P204" s="15">
        <f t="shared" si="11"/>
        <v>937500</v>
      </c>
    </row>
    <row r="205" spans="1:16" x14ac:dyDescent="0.25">
      <c r="A205" s="17">
        <v>1</v>
      </c>
      <c r="B205" s="18" t="s">
        <v>17</v>
      </c>
      <c r="C205" s="18">
        <v>2</v>
      </c>
      <c r="D205" s="18" t="s">
        <v>26</v>
      </c>
      <c r="E205" s="19" t="s">
        <v>133</v>
      </c>
      <c r="F205" s="11">
        <v>291</v>
      </c>
      <c r="G205" s="20" t="s">
        <v>61</v>
      </c>
      <c r="H205" s="20">
        <v>2015</v>
      </c>
      <c r="I205" s="23" t="s">
        <v>139</v>
      </c>
      <c r="J205" s="18" t="s">
        <v>23</v>
      </c>
      <c r="K205" s="18">
        <v>2</v>
      </c>
      <c r="L205" s="8">
        <v>15000000</v>
      </c>
      <c r="M205" s="16">
        <f t="shared" si="8"/>
        <v>30000000</v>
      </c>
      <c r="N205" s="15">
        <f t="shared" si="9"/>
        <v>7500000</v>
      </c>
      <c r="O205" s="15">
        <f t="shared" si="10"/>
        <v>37500000</v>
      </c>
      <c r="P205" s="15">
        <f t="shared" si="11"/>
        <v>1875000</v>
      </c>
    </row>
    <row r="206" spans="1:16" x14ac:dyDescent="0.25">
      <c r="A206" s="17">
        <v>1</v>
      </c>
      <c r="B206" s="18" t="s">
        <v>17</v>
      </c>
      <c r="C206" s="18">
        <v>2</v>
      </c>
      <c r="D206" s="18" t="s">
        <v>26</v>
      </c>
      <c r="E206" s="19" t="s">
        <v>122</v>
      </c>
      <c r="F206" s="11">
        <v>292</v>
      </c>
      <c r="G206" s="20" t="s">
        <v>62</v>
      </c>
      <c r="H206" s="20">
        <v>2016</v>
      </c>
      <c r="I206" s="21" t="s">
        <v>140</v>
      </c>
      <c r="J206" s="18" t="s">
        <v>21</v>
      </c>
      <c r="K206" s="18">
        <v>3</v>
      </c>
      <c r="L206" s="8">
        <v>15000000</v>
      </c>
      <c r="M206" s="22">
        <f t="shared" si="8"/>
        <v>45000000</v>
      </c>
      <c r="N206" s="15">
        <f t="shared" si="9"/>
        <v>11250000</v>
      </c>
      <c r="O206" s="15">
        <f t="shared" si="10"/>
        <v>56250000</v>
      </c>
      <c r="P206" s="15">
        <f t="shared" si="11"/>
        <v>2812500</v>
      </c>
    </row>
    <row r="207" spans="1:16" x14ac:dyDescent="0.25">
      <c r="A207" s="17">
        <v>1</v>
      </c>
      <c r="B207" s="18" t="s">
        <v>17</v>
      </c>
      <c r="C207" s="18">
        <v>2</v>
      </c>
      <c r="D207" s="18" t="s">
        <v>26</v>
      </c>
      <c r="E207" s="19" t="s">
        <v>122</v>
      </c>
      <c r="F207" s="11">
        <v>293</v>
      </c>
      <c r="G207" s="20" t="s">
        <v>63</v>
      </c>
      <c r="H207" s="20">
        <v>2015</v>
      </c>
      <c r="I207" s="23" t="s">
        <v>141</v>
      </c>
      <c r="J207" s="18" t="s">
        <v>21</v>
      </c>
      <c r="K207" s="18">
        <v>1</v>
      </c>
      <c r="L207" s="8">
        <v>15000000</v>
      </c>
      <c r="M207" s="16">
        <f t="shared" si="8"/>
        <v>15000000</v>
      </c>
      <c r="N207" s="15">
        <f t="shared" si="9"/>
        <v>3750000</v>
      </c>
      <c r="O207" s="15">
        <f t="shared" si="10"/>
        <v>18750000</v>
      </c>
      <c r="P207" s="15">
        <f t="shared" si="11"/>
        <v>937500</v>
      </c>
    </row>
    <row r="208" spans="1:16" x14ac:dyDescent="0.25">
      <c r="A208" s="17">
        <v>1</v>
      </c>
      <c r="B208" s="18" t="s">
        <v>17</v>
      </c>
      <c r="C208" s="18">
        <v>2</v>
      </c>
      <c r="D208" s="18" t="s">
        <v>26</v>
      </c>
      <c r="E208" s="19" t="s">
        <v>123</v>
      </c>
      <c r="F208" s="11">
        <v>294</v>
      </c>
      <c r="G208" s="20" t="s">
        <v>64</v>
      </c>
      <c r="H208" s="20">
        <v>2016</v>
      </c>
      <c r="I208" s="21" t="s">
        <v>142</v>
      </c>
      <c r="J208" s="18" t="s">
        <v>21</v>
      </c>
      <c r="K208" s="18">
        <v>2</v>
      </c>
      <c r="L208" s="8">
        <v>15000000</v>
      </c>
      <c r="M208" s="22">
        <f t="shared" ref="M208:M263" si="12">K208*L208</f>
        <v>30000000</v>
      </c>
      <c r="N208" s="15">
        <f t="shared" ref="N208:N263" si="13">M208*$N$13</f>
        <v>7500000</v>
      </c>
      <c r="O208" s="15">
        <f t="shared" ref="O208:O263" si="14">M208+N208</f>
        <v>37500000</v>
      </c>
      <c r="P208" s="15">
        <f t="shared" ref="P208:P262" si="15">O208*$P$13</f>
        <v>1875000</v>
      </c>
    </row>
    <row r="209" spans="1:16" x14ac:dyDescent="0.25">
      <c r="A209" s="17">
        <v>2</v>
      </c>
      <c r="B209" s="18" t="s">
        <v>29</v>
      </c>
      <c r="C209" s="18">
        <v>1</v>
      </c>
      <c r="D209" s="18" t="s">
        <v>30</v>
      </c>
      <c r="E209" s="19" t="s">
        <v>124</v>
      </c>
      <c r="F209" s="11">
        <v>295</v>
      </c>
      <c r="G209" s="20" t="s">
        <v>65</v>
      </c>
      <c r="H209" s="20">
        <v>2015</v>
      </c>
      <c r="I209" s="23" t="s">
        <v>143</v>
      </c>
      <c r="J209" s="18" t="s">
        <v>21</v>
      </c>
      <c r="K209" s="18">
        <v>3</v>
      </c>
      <c r="L209" s="8">
        <v>15000000</v>
      </c>
      <c r="M209" s="16">
        <f t="shared" si="12"/>
        <v>45000000</v>
      </c>
      <c r="N209" s="15">
        <f t="shared" si="13"/>
        <v>11250000</v>
      </c>
      <c r="O209" s="15">
        <f t="shared" si="14"/>
        <v>56250000</v>
      </c>
      <c r="P209" s="15">
        <f t="shared" si="15"/>
        <v>2812500</v>
      </c>
    </row>
    <row r="210" spans="1:16" x14ac:dyDescent="0.25">
      <c r="A210" s="17">
        <v>2</v>
      </c>
      <c r="B210" s="18" t="s">
        <v>29</v>
      </c>
      <c r="C210" s="18">
        <v>2</v>
      </c>
      <c r="D210" s="18" t="s">
        <v>35</v>
      </c>
      <c r="E210" s="19" t="s">
        <v>125</v>
      </c>
      <c r="F210" s="11">
        <v>296</v>
      </c>
      <c r="G210" s="20" t="s">
        <v>66</v>
      </c>
      <c r="H210" s="20">
        <v>2016</v>
      </c>
      <c r="I210" s="21" t="s">
        <v>144</v>
      </c>
      <c r="J210" s="18" t="s">
        <v>21</v>
      </c>
      <c r="K210" s="18">
        <v>1</v>
      </c>
      <c r="L210" s="8">
        <v>15000000</v>
      </c>
      <c r="M210" s="22">
        <f t="shared" si="12"/>
        <v>15000000</v>
      </c>
      <c r="N210" s="15">
        <f t="shared" si="13"/>
        <v>3750000</v>
      </c>
      <c r="O210" s="15">
        <f t="shared" si="14"/>
        <v>18750000</v>
      </c>
      <c r="P210" s="15">
        <f t="shared" si="15"/>
        <v>937500</v>
      </c>
    </row>
    <row r="211" spans="1:16" x14ac:dyDescent="0.25">
      <c r="A211" s="17">
        <v>2</v>
      </c>
      <c r="B211" s="18" t="s">
        <v>29</v>
      </c>
      <c r="C211" s="18">
        <v>2</v>
      </c>
      <c r="D211" s="18" t="s">
        <v>35</v>
      </c>
      <c r="E211" s="19" t="s">
        <v>126</v>
      </c>
      <c r="F211" s="11">
        <v>297</v>
      </c>
      <c r="G211" s="20" t="s">
        <v>67</v>
      </c>
      <c r="H211" s="20">
        <v>2015</v>
      </c>
      <c r="I211" s="23" t="s">
        <v>145</v>
      </c>
      <c r="J211" s="18" t="s">
        <v>21</v>
      </c>
      <c r="K211" s="18">
        <v>2</v>
      </c>
      <c r="L211" s="8">
        <v>15000000</v>
      </c>
      <c r="M211" s="16">
        <f t="shared" si="12"/>
        <v>30000000</v>
      </c>
      <c r="N211" s="15">
        <f t="shared" si="13"/>
        <v>7500000</v>
      </c>
      <c r="O211" s="15">
        <f t="shared" si="14"/>
        <v>37500000</v>
      </c>
      <c r="P211" s="15">
        <f t="shared" si="15"/>
        <v>1875000</v>
      </c>
    </row>
    <row r="212" spans="1:16" x14ac:dyDescent="0.25">
      <c r="A212" s="17">
        <v>3</v>
      </c>
      <c r="B212" s="18" t="s">
        <v>38</v>
      </c>
      <c r="C212" s="18">
        <v>1</v>
      </c>
      <c r="D212" s="18" t="s">
        <v>39</v>
      </c>
      <c r="E212" s="19" t="s">
        <v>127</v>
      </c>
      <c r="F212" s="11">
        <v>298</v>
      </c>
      <c r="G212" s="20" t="s">
        <v>68</v>
      </c>
      <c r="H212" s="20">
        <v>2016</v>
      </c>
      <c r="I212" s="21" t="s">
        <v>146</v>
      </c>
      <c r="J212" s="18" t="s">
        <v>23</v>
      </c>
      <c r="K212" s="18">
        <v>3</v>
      </c>
      <c r="L212" s="8">
        <v>15000000</v>
      </c>
      <c r="M212" s="22">
        <f t="shared" si="12"/>
        <v>45000000</v>
      </c>
      <c r="N212" s="15">
        <f t="shared" si="13"/>
        <v>11250000</v>
      </c>
      <c r="O212" s="15">
        <f t="shared" si="14"/>
        <v>56250000</v>
      </c>
      <c r="P212" s="15">
        <f t="shared" si="15"/>
        <v>2812500</v>
      </c>
    </row>
    <row r="213" spans="1:16" x14ac:dyDescent="0.25">
      <c r="A213" s="17">
        <v>3</v>
      </c>
      <c r="B213" s="18" t="s">
        <v>38</v>
      </c>
      <c r="C213" s="18">
        <v>1</v>
      </c>
      <c r="D213" s="18" t="s">
        <v>39</v>
      </c>
      <c r="E213" s="19" t="s">
        <v>128</v>
      </c>
      <c r="F213" s="11">
        <v>299</v>
      </c>
      <c r="G213" s="20" t="s">
        <v>69</v>
      </c>
      <c r="H213" s="20">
        <v>2015</v>
      </c>
      <c r="I213" s="23" t="s">
        <v>147</v>
      </c>
      <c r="J213" s="18" t="s">
        <v>23</v>
      </c>
      <c r="K213" s="18">
        <v>1</v>
      </c>
      <c r="L213" s="8">
        <v>15000000</v>
      </c>
      <c r="M213" s="16">
        <f t="shared" si="12"/>
        <v>15000000</v>
      </c>
      <c r="N213" s="15">
        <f t="shared" si="13"/>
        <v>3750000</v>
      </c>
      <c r="O213" s="15">
        <f t="shared" si="14"/>
        <v>18750000</v>
      </c>
      <c r="P213" s="15">
        <f t="shared" si="15"/>
        <v>937500</v>
      </c>
    </row>
    <row r="214" spans="1:16" x14ac:dyDescent="0.25">
      <c r="A214" s="17">
        <v>3</v>
      </c>
      <c r="B214" s="18" t="s">
        <v>38</v>
      </c>
      <c r="C214" s="18">
        <v>2</v>
      </c>
      <c r="D214" s="18" t="s">
        <v>42</v>
      </c>
      <c r="E214" s="19" t="s">
        <v>129</v>
      </c>
      <c r="F214" s="11">
        <v>300</v>
      </c>
      <c r="G214" s="20" t="s">
        <v>70</v>
      </c>
      <c r="H214" s="20">
        <v>2016</v>
      </c>
      <c r="I214" s="21" t="s">
        <v>148</v>
      </c>
      <c r="J214" s="18" t="s">
        <v>25</v>
      </c>
      <c r="K214" s="18">
        <v>2</v>
      </c>
      <c r="L214" s="8">
        <v>15000000</v>
      </c>
      <c r="M214" s="22">
        <f t="shared" si="12"/>
        <v>30000000</v>
      </c>
      <c r="N214" s="15">
        <f t="shared" si="13"/>
        <v>7500000</v>
      </c>
      <c r="O214" s="15">
        <f t="shared" si="14"/>
        <v>37500000</v>
      </c>
      <c r="P214" s="15">
        <f t="shared" si="15"/>
        <v>1875000</v>
      </c>
    </row>
    <row r="215" spans="1:16" x14ac:dyDescent="0.25">
      <c r="A215" s="17">
        <v>3</v>
      </c>
      <c r="B215" s="18" t="s">
        <v>38</v>
      </c>
      <c r="C215" s="18">
        <v>2</v>
      </c>
      <c r="D215" s="18" t="s">
        <v>42</v>
      </c>
      <c r="E215" s="19" t="s">
        <v>130</v>
      </c>
      <c r="F215" s="11">
        <v>301</v>
      </c>
      <c r="G215" s="20" t="s">
        <v>71</v>
      </c>
      <c r="H215" s="20">
        <v>2015</v>
      </c>
      <c r="I215" s="23" t="s">
        <v>20</v>
      </c>
      <c r="J215" s="18" t="s">
        <v>21</v>
      </c>
      <c r="K215" s="18">
        <v>3</v>
      </c>
      <c r="L215" s="8">
        <v>22000000</v>
      </c>
      <c r="M215" s="16">
        <f t="shared" si="12"/>
        <v>66000000</v>
      </c>
      <c r="N215" s="15">
        <f t="shared" si="13"/>
        <v>16500000</v>
      </c>
      <c r="O215" s="15">
        <f t="shared" si="14"/>
        <v>82500000</v>
      </c>
      <c r="P215" s="15">
        <f t="shared" si="15"/>
        <v>4125000</v>
      </c>
    </row>
    <row r="216" spans="1:16" x14ac:dyDescent="0.25">
      <c r="A216" s="17">
        <v>4</v>
      </c>
      <c r="B216" s="18" t="s">
        <v>45</v>
      </c>
      <c r="C216" s="18">
        <v>1</v>
      </c>
      <c r="D216" s="18" t="s">
        <v>46</v>
      </c>
      <c r="E216" s="19" t="s">
        <v>131</v>
      </c>
      <c r="F216" s="11">
        <v>302</v>
      </c>
      <c r="G216" s="20" t="s">
        <v>72</v>
      </c>
      <c r="H216" s="20">
        <v>2016</v>
      </c>
      <c r="I216" s="21" t="s">
        <v>60</v>
      </c>
      <c r="J216" s="18" t="s">
        <v>25</v>
      </c>
      <c r="K216" s="18">
        <v>1</v>
      </c>
      <c r="L216" s="8">
        <v>22000000</v>
      </c>
      <c r="M216" s="22">
        <f t="shared" si="12"/>
        <v>22000000</v>
      </c>
      <c r="N216" s="15">
        <f t="shared" si="13"/>
        <v>5500000</v>
      </c>
      <c r="O216" s="15">
        <f t="shared" si="14"/>
        <v>27500000</v>
      </c>
      <c r="P216" s="15">
        <f t="shared" si="15"/>
        <v>1375000</v>
      </c>
    </row>
    <row r="217" spans="1:16" x14ac:dyDescent="0.25">
      <c r="A217" s="17">
        <v>4</v>
      </c>
      <c r="B217" s="18" t="s">
        <v>45</v>
      </c>
      <c r="C217" s="18">
        <v>1</v>
      </c>
      <c r="D217" s="18" t="s">
        <v>46</v>
      </c>
      <c r="E217" s="19" t="s">
        <v>132</v>
      </c>
      <c r="F217" s="11">
        <v>303</v>
      </c>
      <c r="G217" s="20" t="s">
        <v>73</v>
      </c>
      <c r="H217" s="20">
        <v>2015</v>
      </c>
      <c r="I217" s="23" t="s">
        <v>83</v>
      </c>
      <c r="J217" s="18" t="s">
        <v>21</v>
      </c>
      <c r="K217" s="18">
        <v>2</v>
      </c>
      <c r="L217" s="8">
        <v>22000000</v>
      </c>
      <c r="M217" s="16">
        <f t="shared" si="12"/>
        <v>44000000</v>
      </c>
      <c r="N217" s="15">
        <f t="shared" si="13"/>
        <v>11000000</v>
      </c>
      <c r="O217" s="15">
        <f t="shared" si="14"/>
        <v>55000000</v>
      </c>
      <c r="P217" s="15">
        <f t="shared" si="15"/>
        <v>2750000</v>
      </c>
    </row>
    <row r="218" spans="1:16" x14ac:dyDescent="0.25">
      <c r="A218" s="17">
        <v>4</v>
      </c>
      <c r="B218" s="18" t="s">
        <v>45</v>
      </c>
      <c r="C218" s="18">
        <v>2</v>
      </c>
      <c r="D218" s="18" t="s">
        <v>49</v>
      </c>
      <c r="E218" s="19" t="s">
        <v>133</v>
      </c>
      <c r="F218" s="11">
        <v>304</v>
      </c>
      <c r="G218" s="20" t="s">
        <v>74</v>
      </c>
      <c r="H218" s="20">
        <v>2016</v>
      </c>
      <c r="I218" s="21" t="s">
        <v>77</v>
      </c>
      <c r="J218" s="18" t="s">
        <v>25</v>
      </c>
      <c r="K218" s="18">
        <v>3</v>
      </c>
      <c r="L218" s="8">
        <v>22000000</v>
      </c>
      <c r="M218" s="22">
        <f t="shared" si="12"/>
        <v>66000000</v>
      </c>
      <c r="N218" s="15">
        <f t="shared" si="13"/>
        <v>16500000</v>
      </c>
      <c r="O218" s="15">
        <f t="shared" si="14"/>
        <v>82500000</v>
      </c>
      <c r="P218" s="15">
        <f t="shared" si="15"/>
        <v>4125000</v>
      </c>
    </row>
    <row r="219" spans="1:16" x14ac:dyDescent="0.25">
      <c r="A219" s="17">
        <v>4</v>
      </c>
      <c r="B219" s="18" t="s">
        <v>45</v>
      </c>
      <c r="C219" s="18">
        <v>2</v>
      </c>
      <c r="D219" s="18" t="s">
        <v>49</v>
      </c>
      <c r="E219" s="19" t="s">
        <v>122</v>
      </c>
      <c r="F219" s="11">
        <v>305</v>
      </c>
      <c r="G219" s="20" t="s">
        <v>75</v>
      </c>
      <c r="H219" s="20">
        <v>2015</v>
      </c>
      <c r="I219" s="23" t="s">
        <v>136</v>
      </c>
      <c r="J219" s="18" t="s">
        <v>25</v>
      </c>
      <c r="K219" s="18">
        <v>1</v>
      </c>
      <c r="L219" s="8">
        <v>22000000</v>
      </c>
      <c r="M219" s="16">
        <f t="shared" si="12"/>
        <v>22000000</v>
      </c>
      <c r="N219" s="15">
        <f t="shared" si="13"/>
        <v>5500000</v>
      </c>
      <c r="O219" s="15">
        <f t="shared" si="14"/>
        <v>27500000</v>
      </c>
      <c r="P219" s="15">
        <f t="shared" si="15"/>
        <v>1375000</v>
      </c>
    </row>
    <row r="220" spans="1:16" x14ac:dyDescent="0.25">
      <c r="A220" s="17">
        <v>4</v>
      </c>
      <c r="B220" s="18" t="s">
        <v>45</v>
      </c>
      <c r="C220" s="18">
        <v>2</v>
      </c>
      <c r="D220" s="18" t="s">
        <v>49</v>
      </c>
      <c r="E220" s="19" t="s">
        <v>122</v>
      </c>
      <c r="F220" s="11">
        <v>306</v>
      </c>
      <c r="G220" s="20" t="s">
        <v>76</v>
      </c>
      <c r="H220" s="20">
        <v>2016</v>
      </c>
      <c r="I220" s="21" t="s">
        <v>137</v>
      </c>
      <c r="J220" s="18" t="s">
        <v>23</v>
      </c>
      <c r="K220" s="18">
        <v>2</v>
      </c>
      <c r="L220" s="8">
        <v>22000000</v>
      </c>
      <c r="M220" s="22">
        <f t="shared" si="12"/>
        <v>44000000</v>
      </c>
      <c r="N220" s="15">
        <f t="shared" si="13"/>
        <v>11000000</v>
      </c>
      <c r="O220" s="15">
        <f t="shared" si="14"/>
        <v>55000000</v>
      </c>
      <c r="P220" s="15">
        <f t="shared" si="15"/>
        <v>2750000</v>
      </c>
    </row>
    <row r="221" spans="1:16" x14ac:dyDescent="0.25">
      <c r="A221" s="17">
        <v>5</v>
      </c>
      <c r="B221" s="18" t="s">
        <v>52</v>
      </c>
      <c r="C221" s="18">
        <v>1</v>
      </c>
      <c r="D221" s="18" t="s">
        <v>53</v>
      </c>
      <c r="E221" s="19" t="s">
        <v>123</v>
      </c>
      <c r="F221" s="11">
        <v>307</v>
      </c>
      <c r="G221" s="20" t="s">
        <v>78</v>
      </c>
      <c r="H221" s="20">
        <v>2015</v>
      </c>
      <c r="I221" s="23" t="s">
        <v>138</v>
      </c>
      <c r="J221" s="18" t="s">
        <v>34</v>
      </c>
      <c r="K221" s="18">
        <v>3</v>
      </c>
      <c r="L221" s="8">
        <v>22000000</v>
      </c>
      <c r="M221" s="16">
        <f t="shared" si="12"/>
        <v>66000000</v>
      </c>
      <c r="N221" s="15">
        <f t="shared" si="13"/>
        <v>16500000</v>
      </c>
      <c r="O221" s="15">
        <f t="shared" si="14"/>
        <v>82500000</v>
      </c>
      <c r="P221" s="15">
        <f t="shared" si="15"/>
        <v>4125000</v>
      </c>
    </row>
    <row r="222" spans="1:16" x14ac:dyDescent="0.25">
      <c r="A222" s="17">
        <v>5</v>
      </c>
      <c r="B222" s="18" t="s">
        <v>52</v>
      </c>
      <c r="C222" s="18">
        <v>1</v>
      </c>
      <c r="D222" s="18" t="s">
        <v>53</v>
      </c>
      <c r="E222" s="19" t="s">
        <v>124</v>
      </c>
      <c r="F222" s="11">
        <v>308</v>
      </c>
      <c r="G222" s="20" t="s">
        <v>79</v>
      </c>
      <c r="H222" s="20">
        <v>2016</v>
      </c>
      <c r="I222" s="21" t="s">
        <v>139</v>
      </c>
      <c r="J222" s="18" t="s">
        <v>34</v>
      </c>
      <c r="K222" s="18">
        <v>1</v>
      </c>
      <c r="L222" s="8">
        <v>22000000</v>
      </c>
      <c r="M222" s="22">
        <f t="shared" si="12"/>
        <v>22000000</v>
      </c>
      <c r="N222" s="15">
        <f t="shared" si="13"/>
        <v>5500000</v>
      </c>
      <c r="O222" s="15">
        <f t="shared" si="14"/>
        <v>27500000</v>
      </c>
      <c r="P222" s="15">
        <f t="shared" si="15"/>
        <v>1375000</v>
      </c>
    </row>
    <row r="223" spans="1:16" x14ac:dyDescent="0.25">
      <c r="A223" s="17">
        <v>5</v>
      </c>
      <c r="B223" s="18" t="s">
        <v>52</v>
      </c>
      <c r="C223" s="18">
        <v>2</v>
      </c>
      <c r="D223" s="18" t="s">
        <v>56</v>
      </c>
      <c r="E223" s="19" t="s">
        <v>125</v>
      </c>
      <c r="F223" s="11">
        <v>309</v>
      </c>
      <c r="G223" s="20" t="s">
        <v>80</v>
      </c>
      <c r="H223" s="20">
        <v>2015</v>
      </c>
      <c r="I223" s="23" t="s">
        <v>140</v>
      </c>
      <c r="J223" s="18" t="s">
        <v>21</v>
      </c>
      <c r="K223" s="18">
        <v>2</v>
      </c>
      <c r="L223" s="8">
        <v>22000000</v>
      </c>
      <c r="M223" s="16">
        <f t="shared" si="12"/>
        <v>44000000</v>
      </c>
      <c r="N223" s="15">
        <f t="shared" si="13"/>
        <v>11000000</v>
      </c>
      <c r="O223" s="15">
        <f t="shared" si="14"/>
        <v>55000000</v>
      </c>
      <c r="P223" s="15">
        <f t="shared" si="15"/>
        <v>2750000</v>
      </c>
    </row>
    <row r="224" spans="1:16" x14ac:dyDescent="0.25">
      <c r="A224" s="17">
        <v>5</v>
      </c>
      <c r="B224" s="18" t="s">
        <v>52</v>
      </c>
      <c r="C224" s="18">
        <v>2</v>
      </c>
      <c r="D224" s="18" t="s">
        <v>56</v>
      </c>
      <c r="E224" s="19" t="s">
        <v>126</v>
      </c>
      <c r="F224" s="11">
        <v>310</v>
      </c>
      <c r="G224" s="20" t="s">
        <v>81</v>
      </c>
      <c r="H224" s="20">
        <v>2016</v>
      </c>
      <c r="I224" s="21" t="s">
        <v>141</v>
      </c>
      <c r="J224" s="18" t="s">
        <v>21</v>
      </c>
      <c r="K224" s="18">
        <v>3</v>
      </c>
      <c r="L224" s="8">
        <v>22000000</v>
      </c>
      <c r="M224" s="22">
        <f t="shared" si="12"/>
        <v>66000000</v>
      </c>
      <c r="N224" s="15">
        <f t="shared" si="13"/>
        <v>16500000</v>
      </c>
      <c r="O224" s="15">
        <f t="shared" si="14"/>
        <v>82500000</v>
      </c>
      <c r="P224" s="15">
        <f t="shared" si="15"/>
        <v>4125000</v>
      </c>
    </row>
    <row r="225" spans="1:16" x14ac:dyDescent="0.25">
      <c r="A225" s="17">
        <v>1</v>
      </c>
      <c r="B225" s="18" t="s">
        <v>17</v>
      </c>
      <c r="C225" s="18">
        <v>1</v>
      </c>
      <c r="D225" s="18" t="s">
        <v>18</v>
      </c>
      <c r="E225" s="19" t="s">
        <v>127</v>
      </c>
      <c r="F225" s="11">
        <v>311</v>
      </c>
      <c r="G225" s="20" t="s">
        <v>82</v>
      </c>
      <c r="H225" s="20">
        <v>2015</v>
      </c>
      <c r="I225" s="23" t="s">
        <v>142</v>
      </c>
      <c r="J225" s="18" t="s">
        <v>21</v>
      </c>
      <c r="K225" s="18">
        <v>1</v>
      </c>
      <c r="L225" s="8">
        <v>22000000</v>
      </c>
      <c r="M225" s="16">
        <f t="shared" si="12"/>
        <v>22000000</v>
      </c>
      <c r="N225" s="15">
        <f t="shared" si="13"/>
        <v>5500000</v>
      </c>
      <c r="O225" s="15">
        <f t="shared" si="14"/>
        <v>27500000</v>
      </c>
      <c r="P225" s="15">
        <f t="shared" si="15"/>
        <v>1375000</v>
      </c>
    </row>
    <row r="226" spans="1:16" x14ac:dyDescent="0.25">
      <c r="A226" s="17">
        <v>1</v>
      </c>
      <c r="B226" s="18" t="s">
        <v>17</v>
      </c>
      <c r="C226" s="18">
        <v>1</v>
      </c>
      <c r="D226" s="18" t="s">
        <v>18</v>
      </c>
      <c r="E226" s="19" t="s">
        <v>128</v>
      </c>
      <c r="F226" s="11">
        <v>312</v>
      </c>
      <c r="G226" s="20" t="s">
        <v>84</v>
      </c>
      <c r="H226" s="20">
        <v>2016</v>
      </c>
      <c r="I226" s="21" t="s">
        <v>143</v>
      </c>
      <c r="J226" s="18" t="s">
        <v>21</v>
      </c>
      <c r="K226" s="18">
        <v>2</v>
      </c>
      <c r="L226" s="8">
        <v>22000000</v>
      </c>
      <c r="M226" s="22">
        <f t="shared" si="12"/>
        <v>44000000</v>
      </c>
      <c r="N226" s="15">
        <f t="shared" si="13"/>
        <v>11000000</v>
      </c>
      <c r="O226" s="15">
        <f t="shared" si="14"/>
        <v>55000000</v>
      </c>
      <c r="P226" s="15">
        <f t="shared" si="15"/>
        <v>2750000</v>
      </c>
    </row>
    <row r="227" spans="1:16" x14ac:dyDescent="0.25">
      <c r="A227" s="17">
        <v>1</v>
      </c>
      <c r="B227" s="18" t="s">
        <v>17</v>
      </c>
      <c r="C227" s="18">
        <v>2</v>
      </c>
      <c r="D227" s="18" t="s">
        <v>26</v>
      </c>
      <c r="E227" s="19" t="s">
        <v>129</v>
      </c>
      <c r="F227" s="11">
        <v>313</v>
      </c>
      <c r="G227" s="20" t="s">
        <v>85</v>
      </c>
      <c r="H227" s="20">
        <v>2015</v>
      </c>
      <c r="I227" s="23" t="s">
        <v>144</v>
      </c>
      <c r="J227" s="18" t="s">
        <v>21</v>
      </c>
      <c r="K227" s="18">
        <v>3</v>
      </c>
      <c r="L227" s="8">
        <v>22000000</v>
      </c>
      <c r="M227" s="16">
        <f t="shared" si="12"/>
        <v>66000000</v>
      </c>
      <c r="N227" s="15">
        <f t="shared" si="13"/>
        <v>16500000</v>
      </c>
      <c r="O227" s="15">
        <f t="shared" si="14"/>
        <v>82500000</v>
      </c>
      <c r="P227" s="15">
        <f t="shared" si="15"/>
        <v>4125000</v>
      </c>
    </row>
    <row r="228" spans="1:16" x14ac:dyDescent="0.25">
      <c r="A228" s="17">
        <v>1</v>
      </c>
      <c r="B228" s="18" t="s">
        <v>17</v>
      </c>
      <c r="C228" s="18">
        <v>2</v>
      </c>
      <c r="D228" s="18" t="s">
        <v>26</v>
      </c>
      <c r="E228" s="19" t="s">
        <v>130</v>
      </c>
      <c r="F228" s="11">
        <v>314</v>
      </c>
      <c r="G228" s="20" t="s">
        <v>86</v>
      </c>
      <c r="H228" s="20">
        <v>2016</v>
      </c>
      <c r="I228" s="21" t="s">
        <v>145</v>
      </c>
      <c r="J228" s="18" t="s">
        <v>21</v>
      </c>
      <c r="K228" s="18">
        <v>1</v>
      </c>
      <c r="L228" s="8">
        <v>22000000</v>
      </c>
      <c r="M228" s="22">
        <f t="shared" si="12"/>
        <v>22000000</v>
      </c>
      <c r="N228" s="15">
        <f t="shared" si="13"/>
        <v>5500000</v>
      </c>
      <c r="O228" s="15">
        <f t="shared" si="14"/>
        <v>27500000</v>
      </c>
      <c r="P228" s="15">
        <f t="shared" si="15"/>
        <v>1375000</v>
      </c>
    </row>
    <row r="229" spans="1:16" x14ac:dyDescent="0.25">
      <c r="A229" s="17">
        <v>2</v>
      </c>
      <c r="B229" s="18" t="s">
        <v>29</v>
      </c>
      <c r="C229" s="18">
        <v>1</v>
      </c>
      <c r="D229" s="18" t="s">
        <v>30</v>
      </c>
      <c r="E229" s="19" t="s">
        <v>131</v>
      </c>
      <c r="F229" s="11">
        <v>315</v>
      </c>
      <c r="G229" s="20" t="s">
        <v>87</v>
      </c>
      <c r="H229" s="20">
        <v>2015</v>
      </c>
      <c r="I229" s="23" t="s">
        <v>146</v>
      </c>
      <c r="J229" s="18" t="s">
        <v>34</v>
      </c>
      <c r="K229" s="18">
        <v>2</v>
      </c>
      <c r="L229" s="8">
        <v>22000000</v>
      </c>
      <c r="M229" s="16">
        <f t="shared" si="12"/>
        <v>44000000</v>
      </c>
      <c r="N229" s="15">
        <f t="shared" si="13"/>
        <v>11000000</v>
      </c>
      <c r="O229" s="15">
        <f t="shared" si="14"/>
        <v>55000000</v>
      </c>
      <c r="P229" s="15">
        <f t="shared" si="15"/>
        <v>2750000</v>
      </c>
    </row>
    <row r="230" spans="1:16" x14ac:dyDescent="0.25">
      <c r="A230" s="17">
        <v>2</v>
      </c>
      <c r="B230" s="18" t="s">
        <v>29</v>
      </c>
      <c r="C230" s="18">
        <v>1</v>
      </c>
      <c r="D230" s="18" t="s">
        <v>30</v>
      </c>
      <c r="E230" s="19" t="s">
        <v>132</v>
      </c>
      <c r="F230" s="11">
        <v>316</v>
      </c>
      <c r="G230" s="20" t="s">
        <v>88</v>
      </c>
      <c r="H230" s="20">
        <v>2016</v>
      </c>
      <c r="I230" s="21" t="s">
        <v>147</v>
      </c>
      <c r="J230" s="18" t="s">
        <v>21</v>
      </c>
      <c r="K230" s="18">
        <v>3</v>
      </c>
      <c r="L230" s="8">
        <v>22000000</v>
      </c>
      <c r="M230" s="22">
        <f t="shared" si="12"/>
        <v>66000000</v>
      </c>
      <c r="N230" s="15">
        <f t="shared" si="13"/>
        <v>16500000</v>
      </c>
      <c r="O230" s="15">
        <f t="shared" si="14"/>
        <v>82500000</v>
      </c>
      <c r="P230" s="15">
        <f t="shared" si="15"/>
        <v>4125000</v>
      </c>
    </row>
    <row r="231" spans="1:16" x14ac:dyDescent="0.25">
      <c r="A231" s="17">
        <v>2</v>
      </c>
      <c r="B231" s="18" t="s">
        <v>29</v>
      </c>
      <c r="C231" s="18">
        <v>2</v>
      </c>
      <c r="D231" s="18" t="s">
        <v>35</v>
      </c>
      <c r="E231" s="19" t="s">
        <v>133</v>
      </c>
      <c r="F231" s="11">
        <v>317</v>
      </c>
      <c r="G231" s="20" t="s">
        <v>89</v>
      </c>
      <c r="H231" s="20">
        <v>2015</v>
      </c>
      <c r="I231" s="23" t="s">
        <v>148</v>
      </c>
      <c r="J231" s="18" t="s">
        <v>23</v>
      </c>
      <c r="K231" s="18">
        <v>1</v>
      </c>
      <c r="L231" s="8">
        <v>22000000</v>
      </c>
      <c r="M231" s="16">
        <f t="shared" si="12"/>
        <v>22000000</v>
      </c>
      <c r="N231" s="15">
        <f t="shared" si="13"/>
        <v>5500000</v>
      </c>
      <c r="O231" s="15">
        <f t="shared" si="14"/>
        <v>27500000</v>
      </c>
      <c r="P231" s="15">
        <f t="shared" si="15"/>
        <v>1375000</v>
      </c>
    </row>
    <row r="232" spans="1:16" x14ac:dyDescent="0.25">
      <c r="A232" s="17">
        <v>2</v>
      </c>
      <c r="B232" s="18" t="s">
        <v>29</v>
      </c>
      <c r="C232" s="18">
        <v>2</v>
      </c>
      <c r="D232" s="18" t="s">
        <v>35</v>
      </c>
      <c r="E232" s="19" t="s">
        <v>122</v>
      </c>
      <c r="F232" s="11">
        <v>318</v>
      </c>
      <c r="G232" s="20" t="s">
        <v>90</v>
      </c>
      <c r="H232" s="20">
        <v>2016</v>
      </c>
      <c r="I232" s="21" t="s">
        <v>20</v>
      </c>
      <c r="J232" s="18" t="s">
        <v>25</v>
      </c>
      <c r="K232" s="18">
        <v>2</v>
      </c>
      <c r="L232" s="8">
        <v>22000000</v>
      </c>
      <c r="M232" s="22">
        <f t="shared" si="12"/>
        <v>44000000</v>
      </c>
      <c r="N232" s="15">
        <f t="shared" si="13"/>
        <v>11000000</v>
      </c>
      <c r="O232" s="15">
        <f t="shared" si="14"/>
        <v>55000000</v>
      </c>
      <c r="P232" s="15">
        <f t="shared" si="15"/>
        <v>2750000</v>
      </c>
    </row>
    <row r="233" spans="1:16" x14ac:dyDescent="0.25">
      <c r="A233" s="17">
        <v>3</v>
      </c>
      <c r="B233" s="18" t="s">
        <v>38</v>
      </c>
      <c r="C233" s="18">
        <v>1</v>
      </c>
      <c r="D233" s="18" t="s">
        <v>39</v>
      </c>
      <c r="E233" s="19" t="s">
        <v>122</v>
      </c>
      <c r="F233" s="11">
        <v>319</v>
      </c>
      <c r="G233" s="20" t="s">
        <v>91</v>
      </c>
      <c r="H233" s="20">
        <v>2015</v>
      </c>
      <c r="I233" s="23" t="s">
        <v>60</v>
      </c>
      <c r="J233" s="18" t="s">
        <v>34</v>
      </c>
      <c r="K233" s="18">
        <v>3</v>
      </c>
      <c r="L233" s="8">
        <v>22000000</v>
      </c>
      <c r="M233" s="16">
        <f t="shared" si="12"/>
        <v>66000000</v>
      </c>
      <c r="N233" s="15">
        <f t="shared" si="13"/>
        <v>16500000</v>
      </c>
      <c r="O233" s="15">
        <f t="shared" si="14"/>
        <v>82500000</v>
      </c>
      <c r="P233" s="15">
        <f t="shared" si="15"/>
        <v>4125000</v>
      </c>
    </row>
    <row r="234" spans="1:16" x14ac:dyDescent="0.25">
      <c r="A234" s="17">
        <v>3</v>
      </c>
      <c r="B234" s="18" t="s">
        <v>38</v>
      </c>
      <c r="C234" s="18">
        <v>1</v>
      </c>
      <c r="D234" s="18" t="s">
        <v>39</v>
      </c>
      <c r="E234" s="19" t="s">
        <v>123</v>
      </c>
      <c r="F234" s="11">
        <v>320</v>
      </c>
      <c r="G234" s="20" t="s">
        <v>76</v>
      </c>
      <c r="H234" s="20">
        <v>2016</v>
      </c>
      <c r="I234" s="21" t="s">
        <v>83</v>
      </c>
      <c r="J234" s="18" t="s">
        <v>34</v>
      </c>
      <c r="K234" s="18">
        <v>1</v>
      </c>
      <c r="L234" s="8">
        <v>22000000</v>
      </c>
      <c r="M234" s="22">
        <f t="shared" si="12"/>
        <v>22000000</v>
      </c>
      <c r="N234" s="15">
        <f t="shared" si="13"/>
        <v>5500000</v>
      </c>
      <c r="O234" s="15">
        <f t="shared" si="14"/>
        <v>27500000</v>
      </c>
      <c r="P234" s="15">
        <f t="shared" si="15"/>
        <v>1375000</v>
      </c>
    </row>
    <row r="235" spans="1:16" x14ac:dyDescent="0.25">
      <c r="A235" s="17">
        <v>3</v>
      </c>
      <c r="B235" s="18" t="s">
        <v>38</v>
      </c>
      <c r="C235" s="18">
        <v>2</v>
      </c>
      <c r="D235" s="18" t="s">
        <v>42</v>
      </c>
      <c r="E235" s="19" t="s">
        <v>124</v>
      </c>
      <c r="F235" s="11">
        <v>321</v>
      </c>
      <c r="G235" s="20" t="s">
        <v>92</v>
      </c>
      <c r="H235" s="20">
        <v>2015</v>
      </c>
      <c r="I235" s="23" t="s">
        <v>77</v>
      </c>
      <c r="J235" s="18" t="s">
        <v>21</v>
      </c>
      <c r="K235" s="18">
        <v>2</v>
      </c>
      <c r="L235" s="8">
        <v>22000000</v>
      </c>
      <c r="M235" s="16">
        <f t="shared" si="12"/>
        <v>44000000</v>
      </c>
      <c r="N235" s="15">
        <f t="shared" si="13"/>
        <v>11000000</v>
      </c>
      <c r="O235" s="15">
        <f t="shared" si="14"/>
        <v>55000000</v>
      </c>
      <c r="P235" s="15">
        <f t="shared" si="15"/>
        <v>2750000</v>
      </c>
    </row>
    <row r="236" spans="1:16" x14ac:dyDescent="0.25">
      <c r="A236" s="17">
        <v>3</v>
      </c>
      <c r="B236" s="18" t="s">
        <v>38</v>
      </c>
      <c r="C236" s="18">
        <v>2</v>
      </c>
      <c r="D236" s="18" t="s">
        <v>42</v>
      </c>
      <c r="E236" s="19" t="s">
        <v>125</v>
      </c>
      <c r="F236" s="11">
        <v>322</v>
      </c>
      <c r="G236" s="20" t="s">
        <v>93</v>
      </c>
      <c r="H236" s="20">
        <v>2016</v>
      </c>
      <c r="I236" s="21" t="s">
        <v>136</v>
      </c>
      <c r="J236" s="18" t="s">
        <v>21</v>
      </c>
      <c r="K236" s="18">
        <v>3</v>
      </c>
      <c r="L236" s="8">
        <v>22000000</v>
      </c>
      <c r="M236" s="22">
        <f t="shared" si="12"/>
        <v>66000000</v>
      </c>
      <c r="N236" s="15">
        <f t="shared" si="13"/>
        <v>16500000</v>
      </c>
      <c r="O236" s="15">
        <f t="shared" si="14"/>
        <v>82500000</v>
      </c>
      <c r="P236" s="15">
        <f t="shared" si="15"/>
        <v>4125000</v>
      </c>
    </row>
    <row r="237" spans="1:16" x14ac:dyDescent="0.25">
      <c r="A237" s="17">
        <v>4</v>
      </c>
      <c r="B237" s="18" t="s">
        <v>45</v>
      </c>
      <c r="C237" s="18">
        <v>1</v>
      </c>
      <c r="D237" s="18" t="s">
        <v>46</v>
      </c>
      <c r="E237" s="19" t="s">
        <v>126</v>
      </c>
      <c r="F237" s="11">
        <v>323</v>
      </c>
      <c r="G237" s="20" t="s">
        <v>94</v>
      </c>
      <c r="H237" s="20">
        <v>2015</v>
      </c>
      <c r="I237" s="23" t="s">
        <v>137</v>
      </c>
      <c r="J237" s="18" t="s">
        <v>21</v>
      </c>
      <c r="K237" s="18">
        <v>1</v>
      </c>
      <c r="L237" s="8">
        <v>15000000</v>
      </c>
      <c r="M237" s="16">
        <f t="shared" si="12"/>
        <v>15000000</v>
      </c>
      <c r="N237" s="15">
        <f t="shared" si="13"/>
        <v>3750000</v>
      </c>
      <c r="O237" s="15">
        <f t="shared" si="14"/>
        <v>18750000</v>
      </c>
      <c r="P237" s="15">
        <f t="shared" si="15"/>
        <v>937500</v>
      </c>
    </row>
    <row r="238" spans="1:16" x14ac:dyDescent="0.25">
      <c r="A238" s="17">
        <v>4</v>
      </c>
      <c r="B238" s="18" t="s">
        <v>45</v>
      </c>
      <c r="C238" s="18">
        <v>1</v>
      </c>
      <c r="D238" s="18" t="s">
        <v>46</v>
      </c>
      <c r="E238" s="19" t="s">
        <v>127</v>
      </c>
      <c r="F238" s="11">
        <v>324</v>
      </c>
      <c r="G238" s="20" t="s">
        <v>82</v>
      </c>
      <c r="H238" s="20">
        <v>2016</v>
      </c>
      <c r="I238" s="21" t="s">
        <v>138</v>
      </c>
      <c r="J238" s="18" t="s">
        <v>21</v>
      </c>
      <c r="K238" s="18">
        <v>2</v>
      </c>
      <c r="L238" s="8">
        <v>15000000</v>
      </c>
      <c r="M238" s="22">
        <f t="shared" si="12"/>
        <v>30000000</v>
      </c>
      <c r="N238" s="15">
        <f t="shared" si="13"/>
        <v>7500000</v>
      </c>
      <c r="O238" s="15">
        <f t="shared" si="14"/>
        <v>37500000</v>
      </c>
      <c r="P238" s="15">
        <f t="shared" si="15"/>
        <v>1875000</v>
      </c>
    </row>
    <row r="239" spans="1:16" x14ac:dyDescent="0.25">
      <c r="A239" s="17">
        <v>4</v>
      </c>
      <c r="B239" s="18" t="s">
        <v>45</v>
      </c>
      <c r="C239" s="18">
        <v>2</v>
      </c>
      <c r="D239" s="18" t="s">
        <v>49</v>
      </c>
      <c r="E239" s="19" t="s">
        <v>128</v>
      </c>
      <c r="F239" s="11">
        <v>325</v>
      </c>
      <c r="G239" s="20" t="s">
        <v>95</v>
      </c>
      <c r="H239" s="20">
        <v>2015</v>
      </c>
      <c r="I239" s="23" t="s">
        <v>139</v>
      </c>
      <c r="J239" s="18" t="s">
        <v>25</v>
      </c>
      <c r="K239" s="18">
        <v>3</v>
      </c>
      <c r="L239" s="8">
        <v>15000000</v>
      </c>
      <c r="M239" s="16">
        <f t="shared" si="12"/>
        <v>45000000</v>
      </c>
      <c r="N239" s="15">
        <f t="shared" si="13"/>
        <v>11250000</v>
      </c>
      <c r="O239" s="15">
        <f t="shared" si="14"/>
        <v>56250000</v>
      </c>
      <c r="P239" s="15">
        <f t="shared" si="15"/>
        <v>2812500</v>
      </c>
    </row>
    <row r="240" spans="1:16" x14ac:dyDescent="0.25">
      <c r="A240" s="17">
        <v>4</v>
      </c>
      <c r="B240" s="18" t="s">
        <v>45</v>
      </c>
      <c r="C240" s="18">
        <v>2</v>
      </c>
      <c r="D240" s="18" t="s">
        <v>49</v>
      </c>
      <c r="E240" s="19" t="s">
        <v>129</v>
      </c>
      <c r="F240" s="11">
        <v>326</v>
      </c>
      <c r="G240" s="20" t="s">
        <v>96</v>
      </c>
      <c r="H240" s="20">
        <v>2016</v>
      </c>
      <c r="I240" s="21" t="s">
        <v>140</v>
      </c>
      <c r="J240" s="18" t="s">
        <v>21</v>
      </c>
      <c r="K240" s="18">
        <v>1</v>
      </c>
      <c r="L240" s="8">
        <v>15000000</v>
      </c>
      <c r="M240" s="22">
        <f t="shared" si="12"/>
        <v>15000000</v>
      </c>
      <c r="N240" s="15">
        <f t="shared" si="13"/>
        <v>3750000</v>
      </c>
      <c r="O240" s="15">
        <f t="shared" si="14"/>
        <v>18750000</v>
      </c>
      <c r="P240" s="15">
        <f t="shared" si="15"/>
        <v>937500</v>
      </c>
    </row>
    <row r="241" spans="1:16" x14ac:dyDescent="0.25">
      <c r="A241" s="17">
        <v>5</v>
      </c>
      <c r="B241" s="18" t="s">
        <v>52</v>
      </c>
      <c r="C241" s="18">
        <v>1</v>
      </c>
      <c r="D241" s="18" t="s">
        <v>53</v>
      </c>
      <c r="E241" s="19" t="s">
        <v>130</v>
      </c>
      <c r="F241" s="11">
        <v>327</v>
      </c>
      <c r="G241" s="20" t="s">
        <v>97</v>
      </c>
      <c r="H241" s="20">
        <v>2015</v>
      </c>
      <c r="I241" s="23" t="s">
        <v>141</v>
      </c>
      <c r="J241" s="18" t="s">
        <v>25</v>
      </c>
      <c r="K241" s="18">
        <v>2</v>
      </c>
      <c r="L241" s="8">
        <v>15000000</v>
      </c>
      <c r="M241" s="16">
        <f t="shared" si="12"/>
        <v>30000000</v>
      </c>
      <c r="N241" s="15">
        <f t="shared" si="13"/>
        <v>7500000</v>
      </c>
      <c r="O241" s="15">
        <f t="shared" si="14"/>
        <v>37500000</v>
      </c>
      <c r="P241" s="15">
        <f t="shared" si="15"/>
        <v>1875000</v>
      </c>
    </row>
    <row r="242" spans="1:16" x14ac:dyDescent="0.25">
      <c r="A242" s="17">
        <v>5</v>
      </c>
      <c r="B242" s="18" t="s">
        <v>52</v>
      </c>
      <c r="C242" s="18">
        <v>1</v>
      </c>
      <c r="D242" s="18" t="s">
        <v>53</v>
      </c>
      <c r="E242" s="19" t="s">
        <v>131</v>
      </c>
      <c r="F242" s="11">
        <v>328</v>
      </c>
      <c r="G242" s="20" t="s">
        <v>98</v>
      </c>
      <c r="H242" s="20">
        <v>2016</v>
      </c>
      <c r="I242" s="21" t="s">
        <v>142</v>
      </c>
      <c r="J242" s="18" t="s">
        <v>25</v>
      </c>
      <c r="K242" s="18">
        <v>3</v>
      </c>
      <c r="L242" s="8">
        <v>15000000</v>
      </c>
      <c r="M242" s="22">
        <f t="shared" si="12"/>
        <v>45000000</v>
      </c>
      <c r="N242" s="15">
        <f t="shared" si="13"/>
        <v>11250000</v>
      </c>
      <c r="O242" s="15">
        <f t="shared" si="14"/>
        <v>56250000</v>
      </c>
      <c r="P242" s="15">
        <f t="shared" si="15"/>
        <v>2812500</v>
      </c>
    </row>
    <row r="243" spans="1:16" x14ac:dyDescent="0.25">
      <c r="A243" s="17">
        <v>5</v>
      </c>
      <c r="B243" s="18" t="s">
        <v>52</v>
      </c>
      <c r="C243" s="18">
        <v>2</v>
      </c>
      <c r="D243" s="18" t="s">
        <v>56</v>
      </c>
      <c r="E243" s="19" t="s">
        <v>132</v>
      </c>
      <c r="F243" s="11">
        <v>329</v>
      </c>
      <c r="G243" s="20" t="s">
        <v>99</v>
      </c>
      <c r="H243" s="20">
        <v>2015</v>
      </c>
      <c r="I243" s="23" t="s">
        <v>143</v>
      </c>
      <c r="J243" s="18" t="s">
        <v>25</v>
      </c>
      <c r="K243" s="18">
        <v>1</v>
      </c>
      <c r="L243" s="8">
        <v>15000000</v>
      </c>
      <c r="M243" s="16">
        <f t="shared" si="12"/>
        <v>15000000</v>
      </c>
      <c r="N243" s="15">
        <f t="shared" si="13"/>
        <v>3750000</v>
      </c>
      <c r="O243" s="15">
        <f t="shared" si="14"/>
        <v>18750000</v>
      </c>
      <c r="P243" s="15">
        <f t="shared" si="15"/>
        <v>937500</v>
      </c>
    </row>
    <row r="244" spans="1:16" x14ac:dyDescent="0.25">
      <c r="A244" s="17">
        <v>5</v>
      </c>
      <c r="B244" s="18" t="s">
        <v>52</v>
      </c>
      <c r="C244" s="18">
        <v>2</v>
      </c>
      <c r="D244" s="18" t="s">
        <v>56</v>
      </c>
      <c r="E244" s="19" t="s">
        <v>133</v>
      </c>
      <c r="F244" s="11">
        <v>330</v>
      </c>
      <c r="G244" s="20" t="s">
        <v>100</v>
      </c>
      <c r="H244" s="20">
        <v>2016</v>
      </c>
      <c r="I244" s="21" t="s">
        <v>144</v>
      </c>
      <c r="J244" s="18" t="s">
        <v>25</v>
      </c>
      <c r="K244" s="18">
        <v>2</v>
      </c>
      <c r="L244" s="8">
        <v>15000000</v>
      </c>
      <c r="M244" s="22">
        <f t="shared" si="12"/>
        <v>30000000</v>
      </c>
      <c r="N244" s="15">
        <f t="shared" si="13"/>
        <v>7500000</v>
      </c>
      <c r="O244" s="15">
        <f t="shared" si="14"/>
        <v>37500000</v>
      </c>
      <c r="P244" s="15">
        <f t="shared" si="15"/>
        <v>1875000</v>
      </c>
    </row>
    <row r="245" spans="1:16" x14ac:dyDescent="0.25">
      <c r="A245" s="17">
        <v>1</v>
      </c>
      <c r="B245" s="18" t="s">
        <v>17</v>
      </c>
      <c r="C245" s="18">
        <v>1</v>
      </c>
      <c r="D245" s="18" t="s">
        <v>18</v>
      </c>
      <c r="E245" s="19" t="s">
        <v>122</v>
      </c>
      <c r="F245" s="11">
        <v>331</v>
      </c>
      <c r="G245" s="20" t="s">
        <v>101</v>
      </c>
      <c r="H245" s="20">
        <v>2015</v>
      </c>
      <c r="I245" s="23" t="s">
        <v>145</v>
      </c>
      <c r="J245" s="18" t="s">
        <v>21</v>
      </c>
      <c r="K245" s="18">
        <v>3</v>
      </c>
      <c r="L245" s="8">
        <v>15000000</v>
      </c>
      <c r="M245" s="16">
        <f t="shared" si="12"/>
        <v>45000000</v>
      </c>
      <c r="N245" s="15">
        <f t="shared" si="13"/>
        <v>11250000</v>
      </c>
      <c r="O245" s="15">
        <f t="shared" si="14"/>
        <v>56250000</v>
      </c>
      <c r="P245" s="15">
        <f t="shared" si="15"/>
        <v>2812500</v>
      </c>
    </row>
    <row r="246" spans="1:16" x14ac:dyDescent="0.25">
      <c r="A246" s="17">
        <v>1</v>
      </c>
      <c r="B246" s="18" t="s">
        <v>17</v>
      </c>
      <c r="C246" s="18">
        <v>1</v>
      </c>
      <c r="D246" s="18" t="s">
        <v>18</v>
      </c>
      <c r="E246" s="19" t="s">
        <v>122</v>
      </c>
      <c r="F246" s="11">
        <v>332</v>
      </c>
      <c r="G246" s="20" t="s">
        <v>102</v>
      </c>
      <c r="H246" s="20">
        <v>2016</v>
      </c>
      <c r="I246" s="21" t="s">
        <v>146</v>
      </c>
      <c r="J246" s="18" t="s">
        <v>21</v>
      </c>
      <c r="K246" s="18">
        <v>1</v>
      </c>
      <c r="L246" s="8">
        <v>15000000</v>
      </c>
      <c r="M246" s="22">
        <f t="shared" si="12"/>
        <v>15000000</v>
      </c>
      <c r="N246" s="15">
        <f t="shared" si="13"/>
        <v>3750000</v>
      </c>
      <c r="O246" s="15">
        <f t="shared" si="14"/>
        <v>18750000</v>
      </c>
      <c r="P246" s="15">
        <f t="shared" si="15"/>
        <v>937500</v>
      </c>
    </row>
    <row r="247" spans="1:16" x14ac:dyDescent="0.25">
      <c r="A247" s="17">
        <v>1</v>
      </c>
      <c r="B247" s="18" t="s">
        <v>17</v>
      </c>
      <c r="C247" s="18">
        <v>2</v>
      </c>
      <c r="D247" s="18" t="s">
        <v>26</v>
      </c>
      <c r="E247" s="19" t="s">
        <v>123</v>
      </c>
      <c r="F247" s="11">
        <v>333</v>
      </c>
      <c r="G247" s="20" t="s">
        <v>103</v>
      </c>
      <c r="H247" s="20">
        <v>2015</v>
      </c>
      <c r="I247" s="23" t="s">
        <v>147</v>
      </c>
      <c r="J247" s="18" t="s">
        <v>34</v>
      </c>
      <c r="K247" s="18">
        <v>2</v>
      </c>
      <c r="L247" s="8">
        <v>15000000</v>
      </c>
      <c r="M247" s="16">
        <f t="shared" si="12"/>
        <v>30000000</v>
      </c>
      <c r="N247" s="15">
        <f t="shared" si="13"/>
        <v>7500000</v>
      </c>
      <c r="O247" s="15">
        <f t="shared" si="14"/>
        <v>37500000</v>
      </c>
      <c r="P247" s="15">
        <f t="shared" si="15"/>
        <v>1875000</v>
      </c>
    </row>
    <row r="248" spans="1:16" x14ac:dyDescent="0.25">
      <c r="A248" s="17">
        <v>1</v>
      </c>
      <c r="B248" s="18" t="s">
        <v>17</v>
      </c>
      <c r="C248" s="18">
        <v>2</v>
      </c>
      <c r="D248" s="18" t="s">
        <v>26</v>
      </c>
      <c r="E248" s="19" t="s">
        <v>124</v>
      </c>
      <c r="F248" s="11">
        <v>334</v>
      </c>
      <c r="G248" s="20" t="s">
        <v>104</v>
      </c>
      <c r="H248" s="20">
        <v>2016</v>
      </c>
      <c r="I248" s="21" t="s">
        <v>148</v>
      </c>
      <c r="J248" s="18" t="s">
        <v>23</v>
      </c>
      <c r="K248" s="18">
        <v>3</v>
      </c>
      <c r="L248" s="8">
        <v>15000000</v>
      </c>
      <c r="M248" s="22">
        <f t="shared" si="12"/>
        <v>45000000</v>
      </c>
      <c r="N248" s="15">
        <f t="shared" si="13"/>
        <v>11250000</v>
      </c>
      <c r="O248" s="15">
        <f t="shared" si="14"/>
        <v>56250000</v>
      </c>
      <c r="P248" s="15">
        <f t="shared" si="15"/>
        <v>2812500</v>
      </c>
    </row>
    <row r="249" spans="1:16" x14ac:dyDescent="0.25">
      <c r="A249" s="17">
        <v>2</v>
      </c>
      <c r="B249" s="18" t="s">
        <v>29</v>
      </c>
      <c r="C249" s="18">
        <v>1</v>
      </c>
      <c r="D249" s="18" t="s">
        <v>30</v>
      </c>
      <c r="E249" s="19" t="s">
        <v>125</v>
      </c>
      <c r="F249" s="11">
        <v>335</v>
      </c>
      <c r="G249" s="20" t="s">
        <v>105</v>
      </c>
      <c r="H249" s="20">
        <v>2015</v>
      </c>
      <c r="I249" s="23" t="s">
        <v>20</v>
      </c>
      <c r="J249" s="18" t="s">
        <v>21</v>
      </c>
      <c r="K249" s="18">
        <v>1</v>
      </c>
      <c r="L249" s="8">
        <v>15000000</v>
      </c>
      <c r="M249" s="16">
        <f t="shared" si="12"/>
        <v>15000000</v>
      </c>
      <c r="N249" s="15">
        <f t="shared" si="13"/>
        <v>3750000</v>
      </c>
      <c r="O249" s="15">
        <f t="shared" si="14"/>
        <v>18750000</v>
      </c>
      <c r="P249" s="15">
        <f t="shared" si="15"/>
        <v>937500</v>
      </c>
    </row>
    <row r="250" spans="1:16" x14ac:dyDescent="0.25">
      <c r="A250" s="17">
        <v>2</v>
      </c>
      <c r="B250" s="18" t="s">
        <v>29</v>
      </c>
      <c r="C250" s="18">
        <v>1</v>
      </c>
      <c r="D250" s="18" t="s">
        <v>30</v>
      </c>
      <c r="E250" s="19" t="s">
        <v>126</v>
      </c>
      <c r="F250" s="11">
        <v>336</v>
      </c>
      <c r="G250" s="20" t="s">
        <v>106</v>
      </c>
      <c r="H250" s="20">
        <v>2016</v>
      </c>
      <c r="I250" s="21" t="s">
        <v>60</v>
      </c>
      <c r="J250" s="18" t="s">
        <v>23</v>
      </c>
      <c r="K250" s="18">
        <v>2</v>
      </c>
      <c r="L250" s="8">
        <v>15000000</v>
      </c>
      <c r="M250" s="22">
        <f t="shared" si="12"/>
        <v>30000000</v>
      </c>
      <c r="N250" s="15">
        <f t="shared" si="13"/>
        <v>7500000</v>
      </c>
      <c r="O250" s="15">
        <f t="shared" si="14"/>
        <v>37500000</v>
      </c>
      <c r="P250" s="15">
        <f t="shared" si="15"/>
        <v>1875000</v>
      </c>
    </row>
    <row r="251" spans="1:16" x14ac:dyDescent="0.25">
      <c r="A251" s="17">
        <v>2</v>
      </c>
      <c r="B251" s="18" t="s">
        <v>29</v>
      </c>
      <c r="C251" s="18">
        <v>2</v>
      </c>
      <c r="D251" s="18" t="s">
        <v>35</v>
      </c>
      <c r="E251" s="19" t="s">
        <v>127</v>
      </c>
      <c r="F251" s="11">
        <v>337</v>
      </c>
      <c r="G251" s="20" t="s">
        <v>107</v>
      </c>
      <c r="H251" s="20">
        <v>2015</v>
      </c>
      <c r="I251" s="23" t="s">
        <v>83</v>
      </c>
      <c r="J251" s="18" t="s">
        <v>21</v>
      </c>
      <c r="K251" s="18">
        <v>3</v>
      </c>
      <c r="L251" s="8">
        <v>15000000</v>
      </c>
      <c r="M251" s="16">
        <f t="shared" si="12"/>
        <v>45000000</v>
      </c>
      <c r="N251" s="15">
        <f t="shared" si="13"/>
        <v>11250000</v>
      </c>
      <c r="O251" s="15">
        <f t="shared" si="14"/>
        <v>56250000</v>
      </c>
      <c r="P251" s="15">
        <f t="shared" si="15"/>
        <v>2812500</v>
      </c>
    </row>
    <row r="252" spans="1:16" x14ac:dyDescent="0.25">
      <c r="A252" s="17">
        <v>2</v>
      </c>
      <c r="B252" s="18" t="s">
        <v>29</v>
      </c>
      <c r="C252" s="18">
        <v>2</v>
      </c>
      <c r="D252" s="18" t="s">
        <v>35</v>
      </c>
      <c r="E252" s="19" t="s">
        <v>128</v>
      </c>
      <c r="F252" s="11">
        <v>338</v>
      </c>
      <c r="G252" s="20" t="s">
        <v>108</v>
      </c>
      <c r="H252" s="20">
        <v>2016</v>
      </c>
      <c r="I252" s="21" t="s">
        <v>77</v>
      </c>
      <c r="J252" s="18" t="s">
        <v>21</v>
      </c>
      <c r="K252" s="18">
        <v>1</v>
      </c>
      <c r="L252" s="8">
        <v>15000000</v>
      </c>
      <c r="M252" s="22">
        <f t="shared" si="12"/>
        <v>15000000</v>
      </c>
      <c r="N252" s="15">
        <f t="shared" si="13"/>
        <v>3750000</v>
      </c>
      <c r="O252" s="15">
        <f t="shared" si="14"/>
        <v>18750000</v>
      </c>
      <c r="P252" s="15">
        <f t="shared" si="15"/>
        <v>937500</v>
      </c>
    </row>
    <row r="253" spans="1:16" x14ac:dyDescent="0.25">
      <c r="A253" s="17">
        <v>3</v>
      </c>
      <c r="B253" s="18" t="s">
        <v>38</v>
      </c>
      <c r="C253" s="18">
        <v>1</v>
      </c>
      <c r="D253" s="18" t="s">
        <v>39</v>
      </c>
      <c r="E253" s="19" t="s">
        <v>129</v>
      </c>
      <c r="F253" s="11">
        <v>339</v>
      </c>
      <c r="G253" s="20" t="s">
        <v>109</v>
      </c>
      <c r="H253" s="20">
        <v>2015</v>
      </c>
      <c r="I253" s="23" t="s">
        <v>136</v>
      </c>
      <c r="J253" s="18" t="s">
        <v>23</v>
      </c>
      <c r="K253" s="18">
        <v>2</v>
      </c>
      <c r="L253" s="8">
        <v>15000000</v>
      </c>
      <c r="M253" s="16">
        <f t="shared" si="12"/>
        <v>30000000</v>
      </c>
      <c r="N253" s="15">
        <f t="shared" si="13"/>
        <v>7500000</v>
      </c>
      <c r="O253" s="15">
        <f t="shared" si="14"/>
        <v>37500000</v>
      </c>
      <c r="P253" s="15">
        <f t="shared" si="15"/>
        <v>1875000</v>
      </c>
    </row>
    <row r="254" spans="1:16" x14ac:dyDescent="0.25">
      <c r="A254" s="17">
        <v>3</v>
      </c>
      <c r="B254" s="18" t="s">
        <v>38</v>
      </c>
      <c r="C254" s="18">
        <v>1</v>
      </c>
      <c r="D254" s="18" t="s">
        <v>39</v>
      </c>
      <c r="E254" s="19" t="s">
        <v>130</v>
      </c>
      <c r="F254" s="11">
        <v>340</v>
      </c>
      <c r="G254" s="20" t="s">
        <v>110</v>
      </c>
      <c r="H254" s="20">
        <v>2016</v>
      </c>
      <c r="I254" s="21" t="s">
        <v>137</v>
      </c>
      <c r="J254" s="18" t="s">
        <v>23</v>
      </c>
      <c r="K254" s="18">
        <v>3</v>
      </c>
      <c r="L254" s="8">
        <v>15000000</v>
      </c>
      <c r="M254" s="22">
        <f t="shared" si="12"/>
        <v>45000000</v>
      </c>
      <c r="N254" s="15">
        <f t="shared" si="13"/>
        <v>11250000</v>
      </c>
      <c r="O254" s="15">
        <f t="shared" si="14"/>
        <v>56250000</v>
      </c>
      <c r="P254" s="15">
        <f t="shared" si="15"/>
        <v>2812500</v>
      </c>
    </row>
    <row r="255" spans="1:16" x14ac:dyDescent="0.25">
      <c r="A255" s="17">
        <v>3</v>
      </c>
      <c r="B255" s="18" t="s">
        <v>38</v>
      </c>
      <c r="C255" s="18">
        <v>2</v>
      </c>
      <c r="D255" s="18" t="s">
        <v>42</v>
      </c>
      <c r="E255" s="19" t="s">
        <v>131</v>
      </c>
      <c r="F255" s="11">
        <v>341</v>
      </c>
      <c r="G255" s="20" t="s">
        <v>111</v>
      </c>
      <c r="H255" s="20">
        <v>2015</v>
      </c>
      <c r="I255" s="23" t="s">
        <v>138</v>
      </c>
      <c r="J255" s="18" t="s">
        <v>23</v>
      </c>
      <c r="K255" s="18">
        <v>1</v>
      </c>
      <c r="L255" s="8">
        <v>22000000</v>
      </c>
      <c r="M255" s="16">
        <f t="shared" si="12"/>
        <v>22000000</v>
      </c>
      <c r="N255" s="15">
        <f t="shared" si="13"/>
        <v>5500000</v>
      </c>
      <c r="O255" s="15">
        <f t="shared" si="14"/>
        <v>27500000</v>
      </c>
      <c r="P255" s="15">
        <f t="shared" si="15"/>
        <v>1375000</v>
      </c>
    </row>
    <row r="256" spans="1:16" x14ac:dyDescent="0.25">
      <c r="A256" s="17">
        <v>3</v>
      </c>
      <c r="B256" s="18" t="s">
        <v>38</v>
      </c>
      <c r="C256" s="18">
        <v>2</v>
      </c>
      <c r="D256" s="18" t="s">
        <v>42</v>
      </c>
      <c r="E256" s="19" t="s">
        <v>132</v>
      </c>
      <c r="F256" s="11">
        <v>342</v>
      </c>
      <c r="G256" s="20" t="s">
        <v>112</v>
      </c>
      <c r="H256" s="20">
        <v>2016</v>
      </c>
      <c r="I256" s="21" t="s">
        <v>139</v>
      </c>
      <c r="J256" s="18" t="s">
        <v>25</v>
      </c>
      <c r="K256" s="18">
        <v>2</v>
      </c>
      <c r="L256" s="8">
        <v>22000000</v>
      </c>
      <c r="M256" s="22">
        <f t="shared" si="12"/>
        <v>44000000</v>
      </c>
      <c r="N256" s="15">
        <f t="shared" si="13"/>
        <v>11000000</v>
      </c>
      <c r="O256" s="15">
        <f t="shared" si="14"/>
        <v>55000000</v>
      </c>
      <c r="P256" s="15">
        <f t="shared" si="15"/>
        <v>2750000</v>
      </c>
    </row>
    <row r="257" spans="1:16" x14ac:dyDescent="0.25">
      <c r="A257" s="17">
        <v>4</v>
      </c>
      <c r="B257" s="18" t="s">
        <v>45</v>
      </c>
      <c r="C257" s="18">
        <v>1</v>
      </c>
      <c r="D257" s="18" t="s">
        <v>46</v>
      </c>
      <c r="E257" s="19" t="s">
        <v>133</v>
      </c>
      <c r="F257" s="11">
        <v>343</v>
      </c>
      <c r="G257" s="20" t="s">
        <v>113</v>
      </c>
      <c r="H257" s="20">
        <v>2015</v>
      </c>
      <c r="I257" s="23" t="s">
        <v>140</v>
      </c>
      <c r="J257" s="18" t="s">
        <v>23</v>
      </c>
      <c r="K257" s="18">
        <v>3</v>
      </c>
      <c r="L257" s="8">
        <v>22000000</v>
      </c>
      <c r="M257" s="16">
        <f t="shared" si="12"/>
        <v>66000000</v>
      </c>
      <c r="N257" s="15">
        <f t="shared" si="13"/>
        <v>16500000</v>
      </c>
      <c r="O257" s="15">
        <f t="shared" si="14"/>
        <v>82500000</v>
      </c>
      <c r="P257" s="15">
        <f t="shared" si="15"/>
        <v>4125000</v>
      </c>
    </row>
    <row r="258" spans="1:16" x14ac:dyDescent="0.25">
      <c r="A258" s="17">
        <v>4</v>
      </c>
      <c r="B258" s="18" t="s">
        <v>45</v>
      </c>
      <c r="C258" s="18">
        <v>1</v>
      </c>
      <c r="D258" s="18" t="s">
        <v>46</v>
      </c>
      <c r="E258" s="19" t="s">
        <v>122</v>
      </c>
      <c r="F258" s="11">
        <v>344</v>
      </c>
      <c r="G258" s="20" t="s">
        <v>114</v>
      </c>
      <c r="H258" s="20">
        <v>2016</v>
      </c>
      <c r="I258" s="21" t="s">
        <v>141</v>
      </c>
      <c r="J258" s="18" t="s">
        <v>23</v>
      </c>
      <c r="K258" s="18">
        <v>1</v>
      </c>
      <c r="L258" s="8">
        <v>22000000</v>
      </c>
      <c r="M258" s="22">
        <f t="shared" si="12"/>
        <v>22000000</v>
      </c>
      <c r="N258" s="15">
        <f t="shared" si="13"/>
        <v>5500000</v>
      </c>
      <c r="O258" s="15">
        <f t="shared" si="14"/>
        <v>27500000</v>
      </c>
      <c r="P258" s="15">
        <f t="shared" si="15"/>
        <v>1375000</v>
      </c>
    </row>
    <row r="259" spans="1:16" x14ac:dyDescent="0.25">
      <c r="A259" s="17">
        <v>4</v>
      </c>
      <c r="B259" s="18" t="s">
        <v>45</v>
      </c>
      <c r="C259" s="18">
        <v>2</v>
      </c>
      <c r="D259" s="18" t="s">
        <v>49</v>
      </c>
      <c r="E259" s="19" t="s">
        <v>123</v>
      </c>
      <c r="F259" s="11">
        <v>345</v>
      </c>
      <c r="G259" s="20" t="s">
        <v>115</v>
      </c>
      <c r="H259" s="20">
        <v>2015</v>
      </c>
      <c r="I259" s="23" t="s">
        <v>142</v>
      </c>
      <c r="J259" s="18" t="s">
        <v>23</v>
      </c>
      <c r="K259" s="18">
        <v>2</v>
      </c>
      <c r="L259" s="8">
        <v>22000000</v>
      </c>
      <c r="M259" s="16">
        <f t="shared" si="12"/>
        <v>44000000</v>
      </c>
      <c r="N259" s="15">
        <f t="shared" si="13"/>
        <v>11000000</v>
      </c>
      <c r="O259" s="15">
        <f t="shared" si="14"/>
        <v>55000000</v>
      </c>
      <c r="P259" s="15">
        <f t="shared" si="15"/>
        <v>2750000</v>
      </c>
    </row>
    <row r="260" spans="1:16" x14ac:dyDescent="0.25">
      <c r="A260" s="17">
        <v>5</v>
      </c>
      <c r="B260" s="18" t="s">
        <v>52</v>
      </c>
      <c r="C260" s="18">
        <v>1</v>
      </c>
      <c r="D260" s="18" t="s">
        <v>53</v>
      </c>
      <c r="E260" s="19" t="s">
        <v>124</v>
      </c>
      <c r="F260" s="11">
        <v>346</v>
      </c>
      <c r="G260" s="20" t="s">
        <v>116</v>
      </c>
      <c r="H260" s="20">
        <v>2016</v>
      </c>
      <c r="I260" s="21" t="s">
        <v>143</v>
      </c>
      <c r="J260" s="18" t="s">
        <v>25</v>
      </c>
      <c r="K260" s="18">
        <v>3</v>
      </c>
      <c r="L260" s="8">
        <v>22000000</v>
      </c>
      <c r="M260" s="22">
        <f t="shared" si="12"/>
        <v>66000000</v>
      </c>
      <c r="N260" s="15">
        <f t="shared" si="13"/>
        <v>16500000</v>
      </c>
      <c r="O260" s="15">
        <f t="shared" si="14"/>
        <v>82500000</v>
      </c>
      <c r="P260" s="15">
        <f t="shared" si="15"/>
        <v>4125000</v>
      </c>
    </row>
    <row r="261" spans="1:16" x14ac:dyDescent="0.25">
      <c r="A261" s="17">
        <v>5</v>
      </c>
      <c r="B261" s="18" t="s">
        <v>52</v>
      </c>
      <c r="C261" s="18">
        <v>1</v>
      </c>
      <c r="D261" s="18" t="s">
        <v>53</v>
      </c>
      <c r="E261" s="19" t="s">
        <v>125</v>
      </c>
      <c r="F261" s="11">
        <v>347</v>
      </c>
      <c r="G261" s="20" t="s">
        <v>117</v>
      </c>
      <c r="H261" s="20">
        <v>2015</v>
      </c>
      <c r="I261" s="23" t="s">
        <v>144</v>
      </c>
      <c r="J261" s="18" t="s">
        <v>34</v>
      </c>
      <c r="K261" s="18">
        <v>1</v>
      </c>
      <c r="L261" s="8">
        <v>22000000</v>
      </c>
      <c r="M261" s="16">
        <f t="shared" si="12"/>
        <v>22000000</v>
      </c>
      <c r="N261" s="15">
        <f t="shared" si="13"/>
        <v>5500000</v>
      </c>
      <c r="O261" s="15">
        <f t="shared" si="14"/>
        <v>27500000</v>
      </c>
      <c r="P261" s="15">
        <f t="shared" si="15"/>
        <v>1375000</v>
      </c>
    </row>
    <row r="262" spans="1:16" x14ac:dyDescent="0.25">
      <c r="A262" s="17">
        <v>5</v>
      </c>
      <c r="B262" s="18" t="s">
        <v>52</v>
      </c>
      <c r="C262" s="18">
        <v>2</v>
      </c>
      <c r="D262" s="18" t="s">
        <v>56</v>
      </c>
      <c r="E262" s="19" t="s">
        <v>126</v>
      </c>
      <c r="F262" s="11">
        <v>348</v>
      </c>
      <c r="G262" s="20" t="s">
        <v>118</v>
      </c>
      <c r="H262" s="20">
        <v>2015</v>
      </c>
      <c r="I262" s="21" t="s">
        <v>145</v>
      </c>
      <c r="J262" s="18" t="s">
        <v>25</v>
      </c>
      <c r="K262" s="18">
        <v>2</v>
      </c>
      <c r="L262" s="8">
        <v>22000000</v>
      </c>
      <c r="M262" s="22">
        <f t="shared" si="12"/>
        <v>44000000</v>
      </c>
      <c r="N262" s="15">
        <f t="shared" si="13"/>
        <v>11000000</v>
      </c>
      <c r="O262" s="15">
        <f t="shared" si="14"/>
        <v>55000000</v>
      </c>
      <c r="P262" s="15">
        <f t="shared" si="15"/>
        <v>2750000</v>
      </c>
    </row>
    <row r="263" spans="1:16" x14ac:dyDescent="0.25">
      <c r="A263" s="41">
        <v>5</v>
      </c>
      <c r="B263" s="42" t="s">
        <v>52</v>
      </c>
      <c r="C263" s="42">
        <v>2</v>
      </c>
      <c r="D263" s="42" t="s">
        <v>56</v>
      </c>
      <c r="E263" s="43" t="s">
        <v>127</v>
      </c>
      <c r="F263" s="44">
        <v>349</v>
      </c>
      <c r="G263" s="45" t="s">
        <v>119</v>
      </c>
      <c r="H263" s="45">
        <v>2016</v>
      </c>
      <c r="I263" s="46" t="s">
        <v>146</v>
      </c>
      <c r="J263" s="42" t="s">
        <v>23</v>
      </c>
      <c r="K263" s="42">
        <v>3</v>
      </c>
      <c r="L263" s="47">
        <v>22000000</v>
      </c>
      <c r="M263" s="48">
        <f t="shared" si="12"/>
        <v>66000000</v>
      </c>
      <c r="N263" s="49">
        <f t="shared" si="13"/>
        <v>16500000</v>
      </c>
      <c r="O263" s="49">
        <f t="shared" si="14"/>
        <v>82500000</v>
      </c>
      <c r="P263" s="49">
        <f>O263*$P$13</f>
        <v>4125000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I33" sqref="I33"/>
    </sheetView>
  </sheetViews>
  <sheetFormatPr baseColWidth="10" defaultRowHeight="15" x14ac:dyDescent="0.25"/>
  <cols>
    <col min="1" max="1" width="21.7109375" customWidth="1"/>
    <col min="2" max="2" width="14.140625" customWidth="1"/>
    <col min="3" max="3" width="17.5703125" bestFit="1" customWidth="1"/>
    <col min="4" max="4" width="23.140625" bestFit="1" customWidth="1"/>
    <col min="6" max="6" width="17.5703125" bestFit="1" customWidth="1"/>
    <col min="7" max="7" width="21.7109375" bestFit="1" customWidth="1"/>
    <col min="9" max="9" width="17.5703125" bestFit="1" customWidth="1"/>
    <col min="10" max="10" width="21.7109375" style="50" bestFit="1" customWidth="1"/>
    <col min="12" max="12" width="17.5703125" customWidth="1"/>
    <col min="13" max="13" width="23.140625" style="50" customWidth="1"/>
    <col min="14" max="17" width="11" customWidth="1"/>
    <col min="18" max="18" width="12.5703125" bestFit="1" customWidth="1"/>
  </cols>
  <sheetData>
    <row r="1" spans="1:13" x14ac:dyDescent="0.25">
      <c r="A1" t="s">
        <v>161</v>
      </c>
      <c r="C1" s="33" t="s">
        <v>159</v>
      </c>
      <c r="D1" s="36" t="s">
        <v>161</v>
      </c>
      <c r="F1" s="33" t="s">
        <v>159</v>
      </c>
      <c r="G1" t="s">
        <v>161</v>
      </c>
      <c r="I1" s="33" t="s">
        <v>159</v>
      </c>
      <c r="J1" t="s">
        <v>161</v>
      </c>
      <c r="L1" s="33" t="s">
        <v>159</v>
      </c>
      <c r="M1" s="36" t="s">
        <v>161</v>
      </c>
    </row>
    <row r="2" spans="1:13" x14ac:dyDescent="0.25">
      <c r="A2" s="36">
        <v>822500000</v>
      </c>
      <c r="C2" s="34" t="s">
        <v>26</v>
      </c>
      <c r="D2" s="36">
        <v>112500000</v>
      </c>
      <c r="F2" s="34" t="s">
        <v>139</v>
      </c>
      <c r="G2" s="36">
        <v>112500000</v>
      </c>
      <c r="I2" s="34" t="s">
        <v>139</v>
      </c>
      <c r="J2" s="35">
        <v>112500000</v>
      </c>
      <c r="L2" s="34" t="s">
        <v>52</v>
      </c>
      <c r="M2" s="36">
        <v>112500000</v>
      </c>
    </row>
    <row r="3" spans="1:13" x14ac:dyDescent="0.25">
      <c r="C3" s="34" t="s">
        <v>56</v>
      </c>
      <c r="D3" s="36">
        <v>112500000</v>
      </c>
      <c r="F3" s="34" t="s">
        <v>140</v>
      </c>
      <c r="G3" s="36">
        <v>138750000</v>
      </c>
      <c r="I3" s="34" t="s">
        <v>140</v>
      </c>
      <c r="J3" s="35">
        <v>138750000</v>
      </c>
      <c r="L3" s="34" t="s">
        <v>29</v>
      </c>
      <c r="M3" s="36">
        <v>165000000</v>
      </c>
    </row>
    <row r="4" spans="1:13" x14ac:dyDescent="0.25">
      <c r="C4" s="34" t="s">
        <v>39</v>
      </c>
      <c r="D4" s="36">
        <v>165000000</v>
      </c>
      <c r="F4" s="34" t="s">
        <v>143</v>
      </c>
      <c r="G4" s="36">
        <v>165000000</v>
      </c>
      <c r="I4" s="34" t="s">
        <v>143</v>
      </c>
      <c r="J4" s="35">
        <v>165000000</v>
      </c>
      <c r="L4" s="34" t="s">
        <v>45</v>
      </c>
      <c r="M4" s="36">
        <v>267500000</v>
      </c>
    </row>
    <row r="5" spans="1:13" x14ac:dyDescent="0.25">
      <c r="C5" s="34" t="s">
        <v>46</v>
      </c>
      <c r="D5" s="36">
        <v>138750000</v>
      </c>
      <c r="F5" s="34" t="s">
        <v>144</v>
      </c>
      <c r="G5" s="36">
        <v>112500000</v>
      </c>
      <c r="I5" s="34" t="s">
        <v>144</v>
      </c>
      <c r="J5" s="35">
        <v>112500000</v>
      </c>
      <c r="L5" s="34" t="s">
        <v>38</v>
      </c>
      <c r="M5" s="36">
        <v>165000000</v>
      </c>
    </row>
    <row r="6" spans="1:13" x14ac:dyDescent="0.25">
      <c r="C6" s="34" t="s">
        <v>49</v>
      </c>
      <c r="D6" s="36">
        <v>128750000</v>
      </c>
      <c r="F6" s="34" t="s">
        <v>148</v>
      </c>
      <c r="G6" s="36">
        <v>165000000</v>
      </c>
      <c r="I6" s="34" t="s">
        <v>148</v>
      </c>
      <c r="J6" s="35">
        <v>165000000</v>
      </c>
      <c r="L6" s="34" t="s">
        <v>17</v>
      </c>
      <c r="M6" s="36">
        <v>112500000</v>
      </c>
    </row>
    <row r="7" spans="1:13" x14ac:dyDescent="0.25">
      <c r="C7" s="34" t="s">
        <v>35</v>
      </c>
      <c r="D7" s="36">
        <v>165000000</v>
      </c>
      <c r="F7" s="34" t="s">
        <v>77</v>
      </c>
      <c r="G7" s="36">
        <v>128750000</v>
      </c>
      <c r="I7" s="34" t="s">
        <v>77</v>
      </c>
      <c r="J7" s="35">
        <v>128750000</v>
      </c>
      <c r="L7" s="34" t="s">
        <v>160</v>
      </c>
      <c r="M7" s="36">
        <v>822500000</v>
      </c>
    </row>
    <row r="8" spans="1:13" x14ac:dyDescent="0.25">
      <c r="C8" s="34" t="s">
        <v>160</v>
      </c>
      <c r="D8" s="36">
        <v>822500000</v>
      </c>
      <c r="F8" s="34" t="s">
        <v>160</v>
      </c>
      <c r="G8" s="36">
        <v>822500000</v>
      </c>
      <c r="I8" s="34" t="s">
        <v>160</v>
      </c>
      <c r="J8" s="35">
        <v>822500000</v>
      </c>
    </row>
    <row r="9" spans="1:13" x14ac:dyDescent="0.25">
      <c r="J9"/>
    </row>
    <row r="10" spans="1:13" x14ac:dyDescent="0.25">
      <c r="J10"/>
    </row>
    <row r="11" spans="1:13" x14ac:dyDescent="0.25">
      <c r="J11"/>
    </row>
    <row r="12" spans="1:13" x14ac:dyDescent="0.25">
      <c r="J12"/>
    </row>
    <row r="13" spans="1:13" x14ac:dyDescent="0.25">
      <c r="J13"/>
    </row>
    <row r="14" spans="1:13" x14ac:dyDescent="0.25">
      <c r="J14"/>
    </row>
    <row r="15" spans="1:13" x14ac:dyDescent="0.25">
      <c r="J15"/>
    </row>
    <row r="16" spans="1:13" x14ac:dyDescent="0.25">
      <c r="J16"/>
    </row>
    <row r="17" spans="10:10" x14ac:dyDescent="0.25">
      <c r="J17"/>
    </row>
    <row r="18" spans="10:10" x14ac:dyDescent="0.25">
      <c r="J18"/>
    </row>
    <row r="19" spans="10:10" x14ac:dyDescent="0.25">
      <c r="J19"/>
    </row>
  </sheetData>
  <pageMargins left="0.7" right="0.7" top="0.75" bottom="0.75" header="0.3" footer="0.3"/>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workbookViewId="0">
      <selection activeCell="N13" sqref="N13"/>
    </sheetView>
  </sheetViews>
  <sheetFormatPr baseColWidth="10" defaultRowHeight="15" x14ac:dyDescent="0.25"/>
  <cols>
    <col min="1" max="1" width="18.7109375" bestFit="1" customWidth="1"/>
    <col min="2" max="2" width="22.42578125" customWidth="1"/>
    <col min="3" max="4" width="12.5703125" bestFit="1" customWidth="1"/>
    <col min="5" max="5" width="21.42578125" bestFit="1" customWidth="1"/>
    <col min="6" max="6" width="15.5703125" bestFit="1" customWidth="1"/>
    <col min="7" max="7" width="18.85546875" customWidth="1"/>
    <col min="8" max="8" width="12.5703125" customWidth="1"/>
    <col min="9" max="9" width="17.5703125" bestFit="1" customWidth="1"/>
    <col min="10" max="10" width="14" bestFit="1" customWidth="1"/>
    <col min="11" max="11" width="15.28515625" bestFit="1" customWidth="1"/>
    <col min="12" max="13" width="12.5703125" customWidth="1"/>
    <col min="14" max="14" width="14.140625" bestFit="1" customWidth="1"/>
  </cols>
  <sheetData>
    <row r="1" spans="1:11" s="54" customFormat="1" ht="23.25" x14ac:dyDescent="0.35">
      <c r="A1" s="57" t="s">
        <v>164</v>
      </c>
      <c r="B1" s="57"/>
      <c r="C1" s="57"/>
      <c r="D1" s="57"/>
      <c r="E1" s="57"/>
      <c r="F1" s="57"/>
      <c r="G1" s="57"/>
      <c r="H1" s="57"/>
      <c r="I1" s="57"/>
      <c r="J1" s="57"/>
      <c r="K1" s="57"/>
    </row>
    <row r="2" spans="1:11" x14ac:dyDescent="0.25">
      <c r="A2" s="51"/>
      <c r="B2" s="51"/>
      <c r="C2" s="51"/>
      <c r="D2" s="51"/>
      <c r="E2" s="51"/>
      <c r="F2" s="51"/>
      <c r="G2" s="51"/>
      <c r="H2" s="51"/>
      <c r="I2" s="51"/>
      <c r="J2" s="51"/>
      <c r="K2" s="51"/>
    </row>
    <row r="3" spans="1:11" x14ac:dyDescent="0.25">
      <c r="A3" s="51"/>
      <c r="B3" s="51"/>
      <c r="C3" s="51"/>
      <c r="D3" s="51"/>
      <c r="E3" s="51"/>
      <c r="F3" s="51"/>
      <c r="G3" s="51"/>
      <c r="H3" s="51"/>
      <c r="I3" s="51"/>
      <c r="J3" s="51"/>
      <c r="K3" s="51"/>
    </row>
    <row r="4" spans="1:11" x14ac:dyDescent="0.25">
      <c r="A4" s="51"/>
      <c r="B4" s="51"/>
      <c r="C4" s="51"/>
      <c r="D4" s="51"/>
      <c r="E4" s="51"/>
      <c r="F4" s="51"/>
      <c r="G4" s="51"/>
      <c r="H4" s="51"/>
      <c r="I4" s="51"/>
      <c r="J4" s="51"/>
      <c r="K4" s="51"/>
    </row>
    <row r="5" spans="1:11" x14ac:dyDescent="0.25">
      <c r="A5" s="51"/>
      <c r="B5" s="51"/>
      <c r="C5" s="51"/>
      <c r="D5" s="51"/>
      <c r="E5" s="51"/>
      <c r="F5" s="51"/>
      <c r="G5" s="51"/>
      <c r="H5" s="51"/>
      <c r="I5" s="51"/>
      <c r="J5" s="51"/>
      <c r="K5" s="51"/>
    </row>
    <row r="6" spans="1:11" x14ac:dyDescent="0.25">
      <c r="A6" s="51"/>
      <c r="B6" s="51"/>
      <c r="C6" s="51"/>
      <c r="D6" s="51"/>
      <c r="E6" s="51"/>
      <c r="F6" s="51"/>
      <c r="G6" s="51"/>
      <c r="H6" s="51"/>
      <c r="I6" s="51"/>
      <c r="J6" s="51"/>
      <c r="K6" s="51"/>
    </row>
    <row r="7" spans="1:11" x14ac:dyDescent="0.25">
      <c r="A7" s="51"/>
      <c r="B7" s="51"/>
      <c r="C7" s="51"/>
      <c r="D7" s="51"/>
      <c r="E7" s="51"/>
      <c r="F7" s="51"/>
      <c r="G7" s="51"/>
      <c r="H7" s="51"/>
      <c r="I7" s="51"/>
      <c r="J7" s="51"/>
      <c r="K7" s="51"/>
    </row>
    <row r="8" spans="1:11" ht="18.75" x14ac:dyDescent="0.4">
      <c r="A8" s="55" t="s">
        <v>153</v>
      </c>
      <c r="B8" s="56">
        <f>GETPIVOTDATA("VALOR VENTA",'Tablas Dinamicas'!$A$1)</f>
        <v>822500000</v>
      </c>
      <c r="C8" s="51"/>
      <c r="D8" s="51"/>
      <c r="E8" s="58" t="s">
        <v>154</v>
      </c>
      <c r="F8" s="58" t="s">
        <v>155</v>
      </c>
      <c r="G8" s="58" t="s">
        <v>156</v>
      </c>
      <c r="H8" s="59"/>
      <c r="I8" s="58" t="s">
        <v>163</v>
      </c>
      <c r="J8" s="58" t="s">
        <v>155</v>
      </c>
      <c r="K8" s="58" t="s">
        <v>156</v>
      </c>
    </row>
    <row r="9" spans="1:11" x14ac:dyDescent="0.25">
      <c r="A9" s="51"/>
      <c r="B9" s="51"/>
      <c r="C9" s="51"/>
      <c r="D9" s="51"/>
      <c r="E9" s="51" t="str">
        <f>'Tablas Dinamicas'!C2</f>
        <v>ANDREA</v>
      </c>
      <c r="F9" s="52">
        <f>GETPIVOTDATA("VALOR VENTA",'Tablas Dinamicas'!$C$1,"VENDEDOR",E9)</f>
        <v>112500000</v>
      </c>
      <c r="G9" s="53" t="str">
        <f>REPT("|",F9/MAX($F$9:$F$13)*100)</f>
        <v>||||||||||||||||||||||||||||||||||||||||||||||||||||||||||||||||||||</v>
      </c>
      <c r="H9" s="51"/>
      <c r="I9" s="51" t="str">
        <f>'Tablas Dinamicas'!F2</f>
        <v>CITROEN</v>
      </c>
      <c r="J9" s="52">
        <f>GETPIVOTDATA("VALOR VENTA",'Tablas Dinamicas'!$F$1,"MARCA",I9)</f>
        <v>112500000</v>
      </c>
      <c r="K9" s="53" t="str">
        <f>REPT("|",J9/MAX(J9:$J$13)*100)</f>
        <v>||||||||||||||||||||||||||||||||||||||||||||||||||||||||||||||||||||</v>
      </c>
    </row>
    <row r="10" spans="1:11" x14ac:dyDescent="0.25">
      <c r="A10" s="51"/>
      <c r="B10" s="51"/>
      <c r="C10" s="51"/>
      <c r="D10" s="51"/>
      <c r="E10" s="51" t="str">
        <f>'Tablas Dinamicas'!C3</f>
        <v>CAROLINA</v>
      </c>
      <c r="F10" s="52">
        <f>GETPIVOTDATA("VALOR VENTA",'Tablas Dinamicas'!$C$1,"VENDEDOR",E10)</f>
        <v>112500000</v>
      </c>
      <c r="G10" s="53" t="str">
        <f t="shared" ref="G10:G13" si="0">REPT("|",F10/MAX($F$9:$F$13)*100)</f>
        <v>||||||||||||||||||||||||||||||||||||||||||||||||||||||||||||||||||||</v>
      </c>
      <c r="H10" s="51"/>
      <c r="I10" s="51" t="str">
        <f>'Tablas Dinamicas'!F3</f>
        <v>DAIHATSU</v>
      </c>
      <c r="J10" s="52">
        <f>GETPIVOTDATA("VALOR VENTA",'Tablas Dinamicas'!$F$1,"MARCA",I10)</f>
        <v>138750000</v>
      </c>
      <c r="K10" s="53" t="str">
        <f>REPT("|",J10/MAX(J10:$J$13)*100)</f>
        <v>||||||||||||||||||||||||||||||||||||||||||||||||||||||||||||||||||||||||||||||||||||</v>
      </c>
    </row>
    <row r="11" spans="1:11" x14ac:dyDescent="0.25">
      <c r="A11" s="51"/>
      <c r="B11" s="51"/>
      <c r="C11" s="51"/>
      <c r="D11" s="51"/>
      <c r="E11" s="51" t="str">
        <f>'Tablas Dinamicas'!C4</f>
        <v>DIEGO</v>
      </c>
      <c r="F11" s="52">
        <f>GETPIVOTDATA("VALOR VENTA",'Tablas Dinamicas'!$C$1,"VENDEDOR",E11)</f>
        <v>165000000</v>
      </c>
      <c r="G11" s="53" t="str">
        <f t="shared" si="0"/>
        <v>||||||||||||||||||||||||||||||||||||||||||||||||||||||||||||||||||||||||||||||||||||||||||||||||||||</v>
      </c>
      <c r="H11" s="51"/>
      <c r="I11" s="51" t="str">
        <f>'Tablas Dinamicas'!F4</f>
        <v>HONDA</v>
      </c>
      <c r="J11" s="52">
        <f>GETPIVOTDATA("VALOR VENTA",'Tablas Dinamicas'!$F$1,"MARCA",I11)</f>
        <v>165000000</v>
      </c>
      <c r="K11" s="53" t="str">
        <f>REPT("|",J11/MAX(J11:$J$13)*100)</f>
        <v>||||||||||||||||||||||||||||||||||||||||||||||||||||||||||||||||||||||||||||||||||||||||||||||||||||</v>
      </c>
    </row>
    <row r="12" spans="1:11" x14ac:dyDescent="0.25">
      <c r="A12" s="51"/>
      <c r="B12" s="51"/>
      <c r="C12" s="51"/>
      <c r="D12" s="51"/>
      <c r="E12" s="51" t="str">
        <f>'Tablas Dinamicas'!C5</f>
        <v>ESTEBAN</v>
      </c>
      <c r="F12" s="52">
        <f>GETPIVOTDATA("VALOR VENTA",'Tablas Dinamicas'!$C$1,"VENDEDOR",E12)</f>
        <v>138750000</v>
      </c>
      <c r="G12" s="53" t="str">
        <f t="shared" si="0"/>
        <v>||||||||||||||||||||||||||||||||||||||||||||||||||||||||||||||||||||||||||||||||||||</v>
      </c>
      <c r="H12" s="51"/>
      <c r="I12" s="51" t="str">
        <f>'Tablas Dinamicas'!F5</f>
        <v>HYUNDAI</v>
      </c>
      <c r="J12" s="52">
        <f>GETPIVOTDATA("VALOR VENTA",'Tablas Dinamicas'!$F$1,"MARCA",I12)</f>
        <v>112500000</v>
      </c>
      <c r="K12" s="53" t="str">
        <f>REPT("|",J12/MAX(J12:$J$13)*100)</f>
        <v>||||||||||||||||||||||||||||||||||||||||||||||||||||||||||||||||||||</v>
      </c>
    </row>
    <row r="13" spans="1:11" x14ac:dyDescent="0.25">
      <c r="A13" s="51"/>
      <c r="B13" s="51"/>
      <c r="C13" s="51"/>
      <c r="D13" s="51"/>
      <c r="E13" s="51" t="str">
        <f>'Tablas Dinamicas'!C6</f>
        <v>NATALY</v>
      </c>
      <c r="F13" s="52">
        <f>GETPIVOTDATA("VALOR VENTA",'Tablas Dinamicas'!$C$1,"VENDEDOR",E13)</f>
        <v>128750000</v>
      </c>
      <c r="G13" s="53" t="str">
        <f t="shared" si="0"/>
        <v>||||||||||||||||||||||||||||||||||||||||||||||||||||||||||||||||||||||||||||||</v>
      </c>
      <c r="H13" s="51"/>
      <c r="I13" s="51" t="str">
        <f>'Tablas Dinamicas'!F6</f>
        <v>MITSUBISHI</v>
      </c>
      <c r="J13" s="52">
        <f>GETPIVOTDATA("VALOR VENTA",'Tablas Dinamicas'!$F$1,"MARCA",I13)</f>
        <v>165000000</v>
      </c>
      <c r="K13" s="53" t="str">
        <f>REPT("|",J13/MAX(J13:$J$13)*100)</f>
        <v>||||||||||||||||||||||||||||||||||||||||||||||||||||||||||||||||||||||||||||||||||||||||||||||||||||</v>
      </c>
    </row>
    <row r="14" spans="1:11" x14ac:dyDescent="0.25">
      <c r="A14" s="51"/>
      <c r="B14" s="51"/>
      <c r="C14" s="51"/>
      <c r="D14" s="51"/>
      <c r="E14" s="51"/>
      <c r="F14" s="51"/>
      <c r="G14" s="51"/>
      <c r="H14" s="51"/>
      <c r="I14" s="51"/>
      <c r="J14" s="51"/>
      <c r="K14" s="51"/>
    </row>
    <row r="15" spans="1:11" x14ac:dyDescent="0.25">
      <c r="A15" s="51"/>
      <c r="B15" s="51"/>
      <c r="C15" s="51"/>
      <c r="D15" s="51"/>
      <c r="E15" s="51"/>
      <c r="F15" s="51"/>
      <c r="G15" s="51"/>
      <c r="H15" s="51"/>
      <c r="I15" s="51"/>
      <c r="J15" s="51"/>
      <c r="K15" s="51"/>
    </row>
    <row r="16" spans="1:11" x14ac:dyDescent="0.25">
      <c r="A16" s="51"/>
      <c r="B16" s="51"/>
      <c r="C16" s="51"/>
      <c r="D16" s="51"/>
      <c r="E16" s="51"/>
      <c r="F16" s="51"/>
      <c r="G16" s="51"/>
      <c r="H16" s="51"/>
      <c r="I16" s="51"/>
      <c r="J16" s="51"/>
      <c r="K16" s="51"/>
    </row>
    <row r="17" spans="1:11" x14ac:dyDescent="0.25">
      <c r="A17" s="51"/>
      <c r="B17" s="51"/>
      <c r="C17" s="51"/>
      <c r="D17" s="51"/>
      <c r="E17" s="51"/>
      <c r="F17" s="51"/>
      <c r="G17" s="51"/>
      <c r="H17" s="51"/>
      <c r="I17" s="51"/>
      <c r="J17" s="51"/>
      <c r="K17" s="51"/>
    </row>
    <row r="18" spans="1:11" x14ac:dyDescent="0.25">
      <c r="A18" s="51"/>
      <c r="B18" s="51"/>
      <c r="C18" s="51"/>
      <c r="D18" s="51"/>
      <c r="E18" s="51"/>
      <c r="F18" s="51"/>
      <c r="G18" s="51"/>
      <c r="H18" s="51"/>
      <c r="I18" s="51"/>
      <c r="J18" s="51"/>
      <c r="K18" s="51"/>
    </row>
    <row r="19" spans="1:11" x14ac:dyDescent="0.25">
      <c r="A19" s="51"/>
      <c r="B19" s="51"/>
      <c r="C19" s="51"/>
      <c r="D19" s="51"/>
      <c r="E19" s="51"/>
      <c r="F19" s="51"/>
      <c r="G19" s="51"/>
      <c r="H19" s="51"/>
      <c r="I19" s="51"/>
      <c r="J19" s="51"/>
      <c r="K19" s="51"/>
    </row>
    <row r="20" spans="1:11" x14ac:dyDescent="0.25">
      <c r="A20" s="51"/>
      <c r="B20" s="51"/>
      <c r="C20" s="51"/>
      <c r="D20" s="51"/>
      <c r="E20" s="51"/>
      <c r="F20" s="51"/>
      <c r="G20" s="51"/>
      <c r="H20" s="51"/>
      <c r="I20" s="51"/>
      <c r="J20" s="51"/>
      <c r="K20" s="51"/>
    </row>
    <row r="21" spans="1:11" x14ac:dyDescent="0.25">
      <c r="A21" s="51"/>
      <c r="B21" s="51"/>
      <c r="C21" s="51"/>
      <c r="D21" s="51"/>
      <c r="E21" s="51"/>
      <c r="F21" s="51"/>
      <c r="G21" s="51"/>
      <c r="H21" s="51"/>
      <c r="I21" s="51"/>
      <c r="J21" s="51"/>
      <c r="K21" s="51"/>
    </row>
    <row r="22" spans="1:11" x14ac:dyDescent="0.25">
      <c r="A22" s="51"/>
      <c r="B22" s="51"/>
      <c r="C22" s="51"/>
      <c r="D22" s="51"/>
      <c r="E22" s="51"/>
      <c r="F22" s="51"/>
      <c r="G22" s="51"/>
      <c r="H22" s="51"/>
      <c r="I22" s="51"/>
      <c r="J22" s="51"/>
      <c r="K22" s="51"/>
    </row>
    <row r="23" spans="1:11" x14ac:dyDescent="0.25">
      <c r="A23" s="51"/>
      <c r="B23" s="51"/>
      <c r="C23" s="51"/>
      <c r="D23" s="51"/>
      <c r="E23" s="51"/>
      <c r="F23" s="51"/>
      <c r="G23" s="51"/>
      <c r="H23" s="51"/>
      <c r="I23" s="51"/>
      <c r="J23" s="51"/>
      <c r="K23" s="51"/>
    </row>
    <row r="24" spans="1:11" x14ac:dyDescent="0.25">
      <c r="A24" s="51"/>
      <c r="B24" s="51"/>
      <c r="C24" s="51"/>
      <c r="D24" s="51"/>
      <c r="E24" s="51"/>
      <c r="F24" s="51"/>
      <c r="G24" s="51"/>
      <c r="H24" s="51"/>
      <c r="I24" s="51"/>
      <c r="J24" s="51"/>
      <c r="K24" s="51"/>
    </row>
    <row r="25" spans="1:11" x14ac:dyDescent="0.25">
      <c r="A25" s="51"/>
      <c r="B25" s="51"/>
      <c r="C25" s="51"/>
      <c r="D25" s="51"/>
      <c r="E25" s="51"/>
      <c r="F25" s="51"/>
      <c r="G25" s="51"/>
      <c r="H25" s="51"/>
      <c r="I25" s="51"/>
      <c r="J25" s="51"/>
      <c r="K25" s="51"/>
    </row>
    <row r="26" spans="1:11" x14ac:dyDescent="0.25">
      <c r="A26" s="51"/>
      <c r="B26" s="51"/>
      <c r="C26" s="51"/>
      <c r="D26" s="51"/>
      <c r="E26" s="51"/>
      <c r="F26" s="51"/>
      <c r="G26" s="51"/>
      <c r="H26" s="51"/>
      <c r="I26" s="51"/>
      <c r="J26" s="51"/>
      <c r="K26" s="51"/>
    </row>
    <row r="27" spans="1:11" x14ac:dyDescent="0.25">
      <c r="A27" s="51"/>
      <c r="B27" s="51"/>
      <c r="C27" s="51"/>
      <c r="D27" s="51"/>
      <c r="E27" s="51"/>
      <c r="F27" s="51"/>
      <c r="G27" s="51"/>
      <c r="H27" s="51"/>
      <c r="I27" s="51"/>
      <c r="J27" s="51"/>
      <c r="K27" s="51"/>
    </row>
    <row r="28" spans="1:11" x14ac:dyDescent="0.25">
      <c r="A28" s="51"/>
      <c r="B28" s="51"/>
      <c r="C28" s="51"/>
      <c r="D28" s="51"/>
      <c r="E28" s="51"/>
      <c r="F28" s="51"/>
      <c r="G28" s="51"/>
      <c r="H28" s="51"/>
      <c r="I28" s="51"/>
      <c r="J28" s="51"/>
      <c r="K28" s="51"/>
    </row>
    <row r="29" spans="1:11" x14ac:dyDescent="0.25">
      <c r="A29" s="51"/>
      <c r="B29" s="51"/>
      <c r="C29" s="51"/>
      <c r="D29" s="51"/>
      <c r="E29" s="51"/>
      <c r="F29" s="51"/>
      <c r="G29" s="51"/>
      <c r="H29" s="51"/>
      <c r="I29" s="51"/>
      <c r="J29" s="51"/>
      <c r="K29" s="51"/>
    </row>
    <row r="30" spans="1:11" x14ac:dyDescent="0.25">
      <c r="A30" s="51"/>
      <c r="B30" s="51"/>
      <c r="C30" s="51"/>
      <c r="D30" s="51"/>
      <c r="E30" s="51"/>
      <c r="F30" s="51"/>
      <c r="G30" s="51"/>
      <c r="H30" s="51"/>
      <c r="I30" s="51"/>
      <c r="J30" s="51"/>
      <c r="K30" s="51"/>
    </row>
  </sheetData>
  <mergeCells count="1">
    <mergeCell ref="A1:K1"/>
  </mergeCells>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Def</vt:lpstr>
      <vt:lpstr>Diseño</vt:lpstr>
      <vt:lpstr>Segmentación de Datos</vt:lpstr>
      <vt:lpstr>Datos</vt:lpstr>
      <vt:lpstr>Tablas Dinamicas</vt: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312A-35</cp:lastModifiedBy>
  <dcterms:created xsi:type="dcterms:W3CDTF">2017-09-21T19:04:35Z</dcterms:created>
  <dcterms:modified xsi:type="dcterms:W3CDTF">2018-11-17T17:17:19Z</dcterms:modified>
</cp:coreProperties>
</file>